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activeTab="4"/>
  </bookViews>
  <sheets>
    <sheet name="startlist" sheetId="1" r:id="rId1"/>
    <sheet name="koulení" sheetId="2" r:id="rId2"/>
    <sheet name="družstva-d" sheetId="3" r:id="rId3"/>
    <sheet name="dv-tisk-l" sheetId="4" r:id="rId4"/>
    <sheet name="postup-u" sheetId="5" r:id="rId5"/>
    <sheet name="finále-j" sheetId="6" r:id="rId6"/>
  </sheets>
  <definedNames>
    <definedName name="dr">'startlist'!$B$2:$C$280</definedName>
    <definedName name="druž">'startlist'!$C$2:$C$280</definedName>
    <definedName name="dv">'koulení'!$A$5:$R$204</definedName>
    <definedName name="_xlnm.Print_Area" localSheetId="2">'družstva-d'!$A$1:$G$39</definedName>
    <definedName name="_xlnm.Print_Area" localSheetId="3">'dv-tisk-l'!$A$1:$M$101</definedName>
    <definedName name="_xlnm.Print_Area" localSheetId="5">'finále-j'!$B$1:$I$58</definedName>
    <definedName name="_xlnm.Print_Area" localSheetId="4">'postup-u'!$A$3:$T$105</definedName>
    <definedName name="pole">'startlist'!$A$2:$C$280</definedName>
    <definedName name="pomdv">#REF!</definedName>
    <definedName name="výběr">'startlist'!$A$2:$C$49</definedName>
  </definedNames>
  <calcPr fullCalcOnLoad="1"/>
</workbook>
</file>

<file path=xl/sharedStrings.xml><?xml version="1.0" encoding="utf-8"?>
<sst xmlns="http://schemas.openxmlformats.org/spreadsheetml/2006/main" count="355" uniqueCount="168">
  <si>
    <t>číslo</t>
  </si>
  <si>
    <t>jméno</t>
  </si>
  <si>
    <t xml:space="preserve"> </t>
  </si>
  <si>
    <t>č.dr.</t>
  </si>
  <si>
    <t>plné</t>
  </si>
  <si>
    <t>dorážka</t>
  </si>
  <si>
    <t>celkem</t>
  </si>
  <si>
    <t>chyby</t>
  </si>
  <si>
    <t>"9"</t>
  </si>
  <si>
    <t>první hraní</t>
  </si>
  <si>
    <t>druhé hraní</t>
  </si>
  <si>
    <t>dvojice</t>
  </si>
  <si>
    <t>družstva</t>
  </si>
  <si>
    <t>třetí hraní</t>
  </si>
  <si>
    <t>finále</t>
  </si>
  <si>
    <t>pořadí</t>
  </si>
  <si>
    <t>družstvo</t>
  </si>
  <si>
    <t>hráč</t>
  </si>
  <si>
    <t>celkem za dvojici</t>
  </si>
  <si>
    <t>Kuna Zdeněk</t>
  </si>
  <si>
    <t>Koloděj Jiří</t>
  </si>
  <si>
    <t>Koloděj Miroslav</t>
  </si>
  <si>
    <t>Václavík Libor</t>
  </si>
  <si>
    <t>Fojtík Bronislav</t>
  </si>
  <si>
    <t>Vašička Roman</t>
  </si>
  <si>
    <t>Knap Miroslav</t>
  </si>
  <si>
    <t>Hejnová Lenka</t>
  </si>
  <si>
    <t>Kubíček Tomáš</t>
  </si>
  <si>
    <t>hráče</t>
  </si>
  <si>
    <t>Kotalová Eva</t>
  </si>
  <si>
    <t>Pořadí</t>
  </si>
  <si>
    <t>Jarolím Zdeněk</t>
  </si>
  <si>
    <t>Zemlák Radim</t>
  </si>
  <si>
    <t>Novák Luděk</t>
  </si>
  <si>
    <t>Kuneš Zdeněk</t>
  </si>
  <si>
    <t>Rygl Vladimír</t>
  </si>
  <si>
    <t>Zůna František</t>
  </si>
  <si>
    <t>SKP Trutnov "B"</t>
  </si>
  <si>
    <t>Vondráček Ivan</t>
  </si>
  <si>
    <t>Kulichová Dagmar</t>
  </si>
  <si>
    <t>Van Steelantová Ilona</t>
  </si>
  <si>
    <t>Kyncl Roman</t>
  </si>
  <si>
    <t>Sládková Naďa</t>
  </si>
  <si>
    <t>žena ??</t>
  </si>
  <si>
    <t>ž</t>
  </si>
  <si>
    <t>muži</t>
  </si>
  <si>
    <t>ženy</t>
  </si>
  <si>
    <t>nedohrál…</t>
  </si>
  <si>
    <t>Zábel Lubomír</t>
  </si>
  <si>
    <t>Zimek Jiří</t>
  </si>
  <si>
    <t>Kalista Jiří</t>
  </si>
  <si>
    <t>SKPP Domažlice "A"</t>
  </si>
  <si>
    <t>Klimša Bohumil</t>
  </si>
  <si>
    <t>Pavinský Marek</t>
  </si>
  <si>
    <t>Kročil Bohumil</t>
  </si>
  <si>
    <t>OŽPaDV Ostrava</t>
  </si>
  <si>
    <t>Bagi Koloman</t>
  </si>
  <si>
    <t>Foniok Petr</t>
  </si>
  <si>
    <t>SKPP Domažlice "B"</t>
  </si>
  <si>
    <t>Jílek Jaroslav</t>
  </si>
  <si>
    <t>ICP Jindřichův Hradec</t>
  </si>
  <si>
    <t>Tomek Petr</t>
  </si>
  <si>
    <t>Peca Milan</t>
  </si>
  <si>
    <t>Belay Petr</t>
  </si>
  <si>
    <t>SKP Strakonice</t>
  </si>
  <si>
    <t>Svačina Zdeněk</t>
  </si>
  <si>
    <t>Cígl Evžen</t>
  </si>
  <si>
    <t>VRCHLABÍ</t>
  </si>
  <si>
    <t>TRUTNOV</t>
  </si>
  <si>
    <t>Michal Roman</t>
  </si>
  <si>
    <t>Diviš Zdeněk</t>
  </si>
  <si>
    <t>Hanzlíček David</t>
  </si>
  <si>
    <t>Mikolášek Ladislav</t>
  </si>
  <si>
    <t>Kučera Bohumil</t>
  </si>
  <si>
    <t>Vaníček Jiří</t>
  </si>
  <si>
    <t>Trejtnar Bohuslav</t>
  </si>
  <si>
    <t>Němečková Lucie</t>
  </si>
  <si>
    <t>Prokopová Alena</t>
  </si>
  <si>
    <t>Vernerová Petra</t>
  </si>
  <si>
    <t>Vágner Jiří</t>
  </si>
  <si>
    <t>Kuchař Leoš</t>
  </si>
  <si>
    <t>Stracený Jozef</t>
  </si>
  <si>
    <t>Kuřátko Pavel</t>
  </si>
  <si>
    <t>Galuščák Zdeněk</t>
  </si>
  <si>
    <t>Fogl Pavel</t>
  </si>
  <si>
    <t>Kvapil Miloš</t>
  </si>
  <si>
    <t>Tauerová Lucie</t>
  </si>
  <si>
    <t>Tauer Václav</t>
  </si>
  <si>
    <t>SKP Buldogs Hodonín</t>
  </si>
  <si>
    <t>SKP Trutnov "D" - Prosečné</t>
  </si>
  <si>
    <t>Štěpánová Dagmar</t>
  </si>
  <si>
    <t>Vejdělek Václav</t>
  </si>
  <si>
    <t>Štěpán Jaroslav</t>
  </si>
  <si>
    <t>Škumát Josef</t>
  </si>
  <si>
    <t>Ostrava - Mariánské Hory "B"</t>
  </si>
  <si>
    <t>Svoboda Petr</t>
  </si>
  <si>
    <t>SKP KK Semily</t>
  </si>
  <si>
    <t>Klacek Jaroslav</t>
  </si>
  <si>
    <t>Hajská Lenka</t>
  </si>
  <si>
    <t>Novák Radek</t>
  </si>
  <si>
    <t>SKP Kadaň</t>
  </si>
  <si>
    <t>Kopčík Aleš</t>
  </si>
  <si>
    <t>Kubizňák Miloš</t>
  </si>
  <si>
    <t>Kubizňáková Lucie</t>
  </si>
  <si>
    <t>Kubizňáková Jitka</t>
  </si>
  <si>
    <t>Žilka Ludvík</t>
  </si>
  <si>
    <t>Kaňa Vladimír</t>
  </si>
  <si>
    <t>Schrabal Viktor</t>
  </si>
  <si>
    <t>SKP Jindřichův Hradec</t>
  </si>
  <si>
    <t>SKP Jičín</t>
  </si>
  <si>
    <t>Pavlíček Rudolf</t>
  </si>
  <si>
    <t>Rejna Oldřich</t>
  </si>
  <si>
    <t>Kalců Petr</t>
  </si>
  <si>
    <t>SKP Trutnov "C" - Jepice</t>
  </si>
  <si>
    <t>Ing. Berger Jiří</t>
  </si>
  <si>
    <t>PSK Union Praha "A"</t>
  </si>
  <si>
    <t>Bouchal Václav</t>
  </si>
  <si>
    <t>JUDr. Mezek Pavel</t>
  </si>
  <si>
    <t>Mansfeldová Jiřina</t>
  </si>
  <si>
    <t>Ing. Masár Peter</t>
  </si>
  <si>
    <t>PSK Union Praha "B"</t>
  </si>
  <si>
    <t>Fremr Martin</t>
  </si>
  <si>
    <t>Fremrová Jarmila</t>
  </si>
  <si>
    <t>Baroch Pavel</t>
  </si>
  <si>
    <t>Mansfeld Ivan</t>
  </si>
  <si>
    <t>Ing. Poklop Pavel</t>
  </si>
  <si>
    <t>SKP Kuželky Hradec Králové "A"</t>
  </si>
  <si>
    <t>Ing. Němeček Jaroslav</t>
  </si>
  <si>
    <t>JUDr. Prokop Jiří</t>
  </si>
  <si>
    <t>SKP Kuželky Hradec Králové "B"</t>
  </si>
  <si>
    <t>SKP Kuželky Hradec Králové "C"</t>
  </si>
  <si>
    <t>SKP Kuželky Hradec Králové "D"</t>
  </si>
  <si>
    <t>Krsková Ilona</t>
  </si>
  <si>
    <t>SKP Kuželky Hradec Králové "E"</t>
  </si>
  <si>
    <t>SKP Kuželky Hradec Králové "F"</t>
  </si>
  <si>
    <t>Krsková Tereza</t>
  </si>
  <si>
    <t>Fialová Pavlína</t>
  </si>
  <si>
    <t>Kozáková Naďa</t>
  </si>
  <si>
    <t>Neumanová Dagmar</t>
  </si>
  <si>
    <t>Běhoun Jaroslav</t>
  </si>
  <si>
    <t>Ivan Josef</t>
  </si>
  <si>
    <t>Baudyš Jan</t>
  </si>
  <si>
    <t>Filakovská Gabriela</t>
  </si>
  <si>
    <t>SKP Sever-Turbo Ústí nad L. "B"</t>
  </si>
  <si>
    <t>Stránský Milan</t>
  </si>
  <si>
    <t>Čiháková Lucie</t>
  </si>
  <si>
    <t>Koubek Michal</t>
  </si>
  <si>
    <t>Zemánek Jiří</t>
  </si>
  <si>
    <t>Bc. Syřínek Karel</t>
  </si>
  <si>
    <t>SKP Brumov - Bylnice "A"</t>
  </si>
  <si>
    <t>Bc. Motúz Zdeněk</t>
  </si>
  <si>
    <t>SKP Brumov - Bylnice "B"</t>
  </si>
  <si>
    <t>Ostrava - Mariánské Hory "A"</t>
  </si>
  <si>
    <t>SKP Sever-Turbo Ústí nad L."A"</t>
  </si>
  <si>
    <t>Ing. Menšík Alois</t>
  </si>
  <si>
    <t>Bc. Slavík Karel</t>
  </si>
  <si>
    <t>Hejtmánek Michal</t>
  </si>
  <si>
    <t>Kalců Iva</t>
  </si>
  <si>
    <t>Medlík Karel</t>
  </si>
  <si>
    <t>Hažva Martin</t>
  </si>
  <si>
    <t>Louda Pavel</t>
  </si>
  <si>
    <t>Vláčil Miroslav</t>
  </si>
  <si>
    <t>Babka Zdeněk</t>
  </si>
  <si>
    <t>Macků Robert</t>
  </si>
  <si>
    <t>Hübelbauerová Jiřina</t>
  </si>
  <si>
    <t>Rozhoň Tomáš</t>
  </si>
  <si>
    <t>Horák Luděk</t>
  </si>
  <si>
    <t xml:space="preserve">SKP Trutnov "A"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</si>
</sst>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8" borderId="10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9" borderId="6" xfId="0" applyFont="1" applyFill="1" applyBorder="1" applyAlignment="1">
      <alignment horizontal="left"/>
    </xf>
    <xf numFmtId="0" fontId="5" fillId="9" borderId="7" xfId="0" applyFont="1" applyFill="1" applyBorder="1" applyAlignment="1">
      <alignment/>
    </xf>
    <xf numFmtId="0" fontId="5" fillId="9" borderId="1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0" xfId="0" applyFont="1" applyFill="1" applyAlignment="1">
      <alignment/>
    </xf>
    <xf numFmtId="0" fontId="5" fillId="9" borderId="8" xfId="0" applyFont="1" applyFill="1" applyBorder="1" applyAlignment="1">
      <alignment horizontal="left"/>
    </xf>
    <xf numFmtId="0" fontId="5" fillId="9" borderId="9" xfId="0" applyFont="1" applyFill="1" applyBorder="1" applyAlignment="1">
      <alignment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left"/>
    </xf>
    <xf numFmtId="0" fontId="5" fillId="9" borderId="11" xfId="0" applyFont="1" applyFill="1" applyBorder="1" applyAlignment="1">
      <alignment/>
    </xf>
    <xf numFmtId="0" fontId="5" fillId="9" borderId="1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7" fillId="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4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38100</xdr:rowOff>
    </xdr:from>
    <xdr:to>
      <xdr:col>6</xdr:col>
      <xdr:colOff>466725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52400" y="238125"/>
          <a:ext cx="5514975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Pořadí družstev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11</xdr:col>
      <xdr:colOff>485775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19075" y="142875"/>
          <a:ext cx="76390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Výkony dvojic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142875</xdr:rowOff>
    </xdr:from>
    <xdr:to>
      <xdr:col>18</xdr:col>
      <xdr:colOff>333375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57225" y="466725"/>
          <a:ext cx="51911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solidFill>
                <a:srgbClr val="FF00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Jednotlivci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28575</xdr:rowOff>
    </xdr:from>
    <xdr:to>
      <xdr:col>8</xdr:col>
      <xdr:colOff>457200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81050" y="352425"/>
          <a:ext cx="4810125" cy="876300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Finále jednotlivců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C280"/>
  <sheetViews>
    <sheetView workbookViewId="0" topLeftCell="A49">
      <selection activeCell="C20" sqref="C20"/>
    </sheetView>
  </sheetViews>
  <sheetFormatPr defaultColWidth="9.140625" defaultRowHeight="12.75"/>
  <cols>
    <col min="1" max="1" width="4.8515625" style="1" bestFit="1" customWidth="1"/>
    <col min="2" max="2" width="4.7109375" style="1" bestFit="1" customWidth="1"/>
    <col min="3" max="3" width="29.7109375" style="0" bestFit="1" customWidth="1"/>
  </cols>
  <sheetData>
    <row r="2" spans="1:3" ht="12.75">
      <c r="A2" s="7" t="s">
        <v>0</v>
      </c>
      <c r="B2" s="8" t="s">
        <v>3</v>
      </c>
      <c r="C2" s="3" t="s">
        <v>1</v>
      </c>
    </row>
    <row r="3" spans="1:3" ht="12.75">
      <c r="A3" s="101">
        <v>1</v>
      </c>
      <c r="B3" s="102"/>
      <c r="C3" s="103" t="s">
        <v>90</v>
      </c>
    </row>
    <row r="4" spans="1:3" ht="12.75">
      <c r="A4" s="101">
        <v>2</v>
      </c>
      <c r="B4" s="102"/>
      <c r="C4" s="103" t="s">
        <v>91</v>
      </c>
    </row>
    <row r="5" spans="1:3" ht="12.75">
      <c r="A5" s="101">
        <v>3</v>
      </c>
      <c r="B5" s="102"/>
      <c r="C5" s="103" t="s">
        <v>92</v>
      </c>
    </row>
    <row r="6" spans="1:3" ht="12.75">
      <c r="A6" s="101">
        <v>4</v>
      </c>
      <c r="B6" s="102"/>
      <c r="C6" s="103" t="s">
        <v>93</v>
      </c>
    </row>
    <row r="7" spans="1:3" ht="12.75">
      <c r="A7" s="106"/>
      <c r="B7" s="105">
        <v>101</v>
      </c>
      <c r="C7" s="108" t="s">
        <v>89</v>
      </c>
    </row>
    <row r="9" spans="1:3" ht="12.75">
      <c r="A9" s="7" t="s">
        <v>0</v>
      </c>
      <c r="B9" s="8" t="s">
        <v>3</v>
      </c>
      <c r="C9" s="3" t="s">
        <v>1</v>
      </c>
    </row>
    <row r="10" spans="1:3" ht="12.75">
      <c r="A10" s="101">
        <f>A3+4</f>
        <v>5</v>
      </c>
      <c r="B10" s="102"/>
      <c r="C10" s="103" t="s">
        <v>155</v>
      </c>
    </row>
    <row r="11" spans="1:3" ht="12.75">
      <c r="A11" s="101">
        <f>A4+4</f>
        <v>6</v>
      </c>
      <c r="B11" s="102"/>
      <c r="C11" s="103" t="s">
        <v>38</v>
      </c>
    </row>
    <row r="12" spans="1:3" ht="12.75">
      <c r="A12" s="101">
        <f>A5+4</f>
        <v>7</v>
      </c>
      <c r="B12" s="102"/>
      <c r="C12" s="103" t="s">
        <v>86</v>
      </c>
    </row>
    <row r="13" spans="1:3" ht="12.75">
      <c r="A13" s="101">
        <f>A6+4</f>
        <v>8</v>
      </c>
      <c r="B13" s="102"/>
      <c r="C13" s="103" t="s">
        <v>87</v>
      </c>
    </row>
    <row r="14" spans="1:3" ht="12.75">
      <c r="A14" s="104"/>
      <c r="B14" s="105">
        <f>B7+1</f>
        <v>102</v>
      </c>
      <c r="C14" s="108" t="s">
        <v>167</v>
      </c>
    </row>
    <row r="16" spans="1:3" ht="12.75">
      <c r="A16" s="7" t="s">
        <v>0</v>
      </c>
      <c r="B16" s="8" t="s">
        <v>3</v>
      </c>
      <c r="C16" s="3" t="s">
        <v>1</v>
      </c>
    </row>
    <row r="17" spans="1:3" ht="12.75">
      <c r="A17" s="101">
        <f>A10+4</f>
        <v>9</v>
      </c>
      <c r="B17" s="102"/>
      <c r="C17" s="103" t="s">
        <v>25</v>
      </c>
    </row>
    <row r="18" spans="1:3" ht="12.75">
      <c r="A18" s="101">
        <f>A11+4</f>
        <v>10</v>
      </c>
      <c r="B18" s="102"/>
      <c r="C18" s="103" t="s">
        <v>158</v>
      </c>
    </row>
    <row r="19" spans="1:3" ht="12.75">
      <c r="A19" s="101">
        <f>A12+4</f>
        <v>11</v>
      </c>
      <c r="B19" s="102"/>
      <c r="C19" s="103" t="s">
        <v>159</v>
      </c>
    </row>
    <row r="20" spans="1:3" ht="12.75">
      <c r="A20" s="101">
        <f>A13+4</f>
        <v>12</v>
      </c>
      <c r="B20" s="102"/>
      <c r="C20" s="103" t="s">
        <v>160</v>
      </c>
    </row>
    <row r="21" spans="1:3" ht="12.75">
      <c r="A21" s="104"/>
      <c r="B21" s="105">
        <f>B14+1</f>
        <v>103</v>
      </c>
      <c r="C21" s="108" t="s">
        <v>109</v>
      </c>
    </row>
    <row r="23" spans="1:3" ht="12.75">
      <c r="A23" s="7" t="s">
        <v>0</v>
      </c>
      <c r="B23" s="8" t="s">
        <v>3</v>
      </c>
      <c r="C23" s="3" t="s">
        <v>1</v>
      </c>
    </row>
    <row r="24" spans="1:3" ht="12.75">
      <c r="A24" s="101">
        <f>A17+4</f>
        <v>13</v>
      </c>
      <c r="B24" s="102"/>
      <c r="C24" s="103" t="s">
        <v>162</v>
      </c>
    </row>
    <row r="25" spans="1:3" ht="12.75">
      <c r="A25" s="101">
        <f>A18+4</f>
        <v>14</v>
      </c>
      <c r="B25" s="102"/>
      <c r="C25" s="103" t="s">
        <v>40</v>
      </c>
    </row>
    <row r="26" spans="1:3" ht="12.75">
      <c r="A26" s="101">
        <f>A19+4</f>
        <v>15</v>
      </c>
      <c r="B26" s="102"/>
      <c r="C26" s="103" t="s">
        <v>41</v>
      </c>
    </row>
    <row r="27" spans="1:3" ht="12.75">
      <c r="A27" s="101">
        <f>A20+4</f>
        <v>16</v>
      </c>
      <c r="B27" s="102"/>
      <c r="C27" s="103" t="s">
        <v>42</v>
      </c>
    </row>
    <row r="28" spans="1:3" ht="12.75">
      <c r="A28" s="104"/>
      <c r="B28" s="105">
        <f>B21+1</f>
        <v>104</v>
      </c>
      <c r="C28" s="108" t="s">
        <v>37</v>
      </c>
    </row>
    <row r="30" spans="1:3" ht="12.75">
      <c r="A30" s="7" t="s">
        <v>0</v>
      </c>
      <c r="B30" s="8" t="s">
        <v>3</v>
      </c>
      <c r="C30" s="3" t="s">
        <v>1</v>
      </c>
    </row>
    <row r="31" spans="1:3" ht="12.75">
      <c r="A31" s="101">
        <f>A24+4</f>
        <v>17</v>
      </c>
      <c r="B31" s="102"/>
      <c r="C31" s="103" t="s">
        <v>110</v>
      </c>
    </row>
    <row r="32" spans="1:3" ht="12.75">
      <c r="A32" s="101">
        <f>A25+4</f>
        <v>18</v>
      </c>
      <c r="B32" s="102"/>
      <c r="C32" s="103" t="s">
        <v>111</v>
      </c>
    </row>
    <row r="33" spans="1:3" ht="12.75">
      <c r="A33" s="101">
        <f>A26+4</f>
        <v>19</v>
      </c>
      <c r="B33" s="102"/>
      <c r="C33" s="103" t="s">
        <v>157</v>
      </c>
    </row>
    <row r="34" spans="1:3" ht="12.75">
      <c r="A34" s="101">
        <f>A27+4</f>
        <v>20</v>
      </c>
      <c r="B34" s="102"/>
      <c r="C34" s="103" t="s">
        <v>112</v>
      </c>
    </row>
    <row r="35" spans="1:3" ht="12.75">
      <c r="A35" s="104"/>
      <c r="B35" s="105">
        <f>B28+1</f>
        <v>105</v>
      </c>
      <c r="C35" s="108" t="s">
        <v>153</v>
      </c>
    </row>
    <row r="37" spans="1:3" ht="12.75">
      <c r="A37" s="7" t="s">
        <v>0</v>
      </c>
      <c r="B37" s="8" t="s">
        <v>3</v>
      </c>
      <c r="C37" s="3" t="s">
        <v>1</v>
      </c>
    </row>
    <row r="38" spans="1:3" ht="12.75">
      <c r="A38" s="101">
        <f>A31+4</f>
        <v>21</v>
      </c>
      <c r="B38" s="102"/>
      <c r="C38" s="103" t="s">
        <v>39</v>
      </c>
    </row>
    <row r="39" spans="1:3" ht="12.75">
      <c r="A39" s="101">
        <f>A32+4</f>
        <v>22</v>
      </c>
      <c r="B39" s="102"/>
      <c r="C39" s="103" t="s">
        <v>107</v>
      </c>
    </row>
    <row r="40" spans="1:3" ht="12.75">
      <c r="A40" s="101">
        <f>A33+4</f>
        <v>23</v>
      </c>
      <c r="B40" s="102"/>
      <c r="C40" s="103" t="s">
        <v>27</v>
      </c>
    </row>
    <row r="41" spans="1:3" ht="12.75">
      <c r="A41" s="101">
        <f>A34+4</f>
        <v>24</v>
      </c>
      <c r="B41" s="102"/>
      <c r="C41" s="103" t="s">
        <v>26</v>
      </c>
    </row>
    <row r="42" spans="1:3" ht="12.75">
      <c r="A42" s="104"/>
      <c r="B42" s="105">
        <f>B35+1</f>
        <v>106</v>
      </c>
      <c r="C42" s="108" t="s">
        <v>113</v>
      </c>
    </row>
    <row r="44" spans="1:3" ht="12.75">
      <c r="A44" s="7" t="s">
        <v>0</v>
      </c>
      <c r="B44" s="8" t="s">
        <v>3</v>
      </c>
      <c r="C44" s="3" t="s">
        <v>1</v>
      </c>
    </row>
    <row r="45" spans="1:3" ht="12.75">
      <c r="A45" s="101">
        <f>A38+4</f>
        <v>25</v>
      </c>
      <c r="B45" s="102"/>
      <c r="C45" s="103" t="s">
        <v>97</v>
      </c>
    </row>
    <row r="46" spans="1:3" ht="12.75">
      <c r="A46" s="101">
        <f>A39+4</f>
        <v>26</v>
      </c>
      <c r="B46" s="102"/>
      <c r="C46" s="103" t="s">
        <v>98</v>
      </c>
    </row>
    <row r="47" spans="1:3" ht="12.75">
      <c r="A47" s="101">
        <f>A40+4</f>
        <v>27</v>
      </c>
      <c r="B47" s="102"/>
      <c r="C47" s="103" t="s">
        <v>114</v>
      </c>
    </row>
    <row r="48" spans="1:3" ht="12.75">
      <c r="A48" s="101">
        <f>A41+4</f>
        <v>28</v>
      </c>
      <c r="B48" s="102"/>
      <c r="C48" s="103" t="s">
        <v>99</v>
      </c>
    </row>
    <row r="49" spans="1:3" ht="12.75">
      <c r="A49" s="10"/>
      <c r="B49" s="105">
        <f>B42+1</f>
        <v>107</v>
      </c>
      <c r="C49" s="108" t="s">
        <v>96</v>
      </c>
    </row>
    <row r="51" spans="1:3" ht="12.75">
      <c r="A51" s="7" t="s">
        <v>0</v>
      </c>
      <c r="B51" s="8" t="s">
        <v>3</v>
      </c>
      <c r="C51" s="3" t="s">
        <v>1</v>
      </c>
    </row>
    <row r="52" spans="1:3" ht="12.75">
      <c r="A52" s="101">
        <f>A45+4</f>
        <v>29</v>
      </c>
      <c r="B52" s="102"/>
      <c r="C52" s="103" t="s">
        <v>35</v>
      </c>
    </row>
    <row r="53" spans="1:3" ht="12.75">
      <c r="A53" s="101">
        <f>A46+4</f>
        <v>30</v>
      </c>
      <c r="B53" s="102"/>
      <c r="C53" s="103" t="s">
        <v>34</v>
      </c>
    </row>
    <row r="54" spans="1:3" ht="12.75">
      <c r="A54" s="101">
        <f>A47+4</f>
        <v>31</v>
      </c>
      <c r="B54" s="102"/>
      <c r="C54" s="103" t="s">
        <v>69</v>
      </c>
    </row>
    <row r="55" spans="1:3" ht="12.75">
      <c r="A55" s="101">
        <f>A48+4</f>
        <v>32</v>
      </c>
      <c r="B55" s="102"/>
      <c r="C55" s="103" t="s">
        <v>59</v>
      </c>
    </row>
    <row r="56" spans="1:3" ht="12.75">
      <c r="A56" s="104"/>
      <c r="B56" s="105">
        <f>B49+1</f>
        <v>108</v>
      </c>
      <c r="C56" s="108" t="s">
        <v>58</v>
      </c>
    </row>
    <row r="58" spans="1:3" ht="12.75">
      <c r="A58" s="7" t="s">
        <v>0</v>
      </c>
      <c r="B58" s="8" t="s">
        <v>3</v>
      </c>
      <c r="C58" s="3" t="s">
        <v>1</v>
      </c>
    </row>
    <row r="59" spans="1:3" ht="12.75">
      <c r="A59" s="101">
        <f>A52+4</f>
        <v>33</v>
      </c>
      <c r="B59" s="8"/>
      <c r="C59" s="103" t="s">
        <v>116</v>
      </c>
    </row>
    <row r="60" spans="1:3" ht="12.75">
      <c r="A60" s="101">
        <f>A53+4</f>
        <v>34</v>
      </c>
      <c r="B60" s="8"/>
      <c r="C60" s="103" t="s">
        <v>117</v>
      </c>
    </row>
    <row r="61" spans="1:3" ht="12.75">
      <c r="A61" s="101">
        <f>A54+4</f>
        <v>35</v>
      </c>
      <c r="B61" s="8"/>
      <c r="C61" s="103" t="s">
        <v>118</v>
      </c>
    </row>
    <row r="62" spans="1:3" ht="12.75">
      <c r="A62" s="101">
        <f>A55+4</f>
        <v>36</v>
      </c>
      <c r="B62" s="8"/>
      <c r="C62" s="103" t="s">
        <v>119</v>
      </c>
    </row>
    <row r="63" spans="1:3" ht="12.75">
      <c r="A63" s="10"/>
      <c r="B63" s="105">
        <f>B56+1</f>
        <v>109</v>
      </c>
      <c r="C63" s="108" t="s">
        <v>115</v>
      </c>
    </row>
    <row r="65" spans="1:3" ht="12.75">
      <c r="A65" s="7" t="s">
        <v>0</v>
      </c>
      <c r="B65" s="8" t="s">
        <v>3</v>
      </c>
      <c r="C65" s="3" t="s">
        <v>1</v>
      </c>
    </row>
    <row r="66" spans="1:3" ht="12.75">
      <c r="A66" s="101">
        <f>A59+4</f>
        <v>37</v>
      </c>
      <c r="B66" s="102"/>
      <c r="C66" s="103" t="s">
        <v>121</v>
      </c>
    </row>
    <row r="67" spans="1:3" ht="12.75">
      <c r="A67" s="101">
        <f>A60+4</f>
        <v>38</v>
      </c>
      <c r="B67" s="102"/>
      <c r="C67" s="103" t="s">
        <v>122</v>
      </c>
    </row>
    <row r="68" spans="1:3" ht="12.75">
      <c r="A68" s="101">
        <f>A61+4</f>
        <v>39</v>
      </c>
      <c r="B68" s="102"/>
      <c r="C68" s="103" t="s">
        <v>123</v>
      </c>
    </row>
    <row r="69" spans="1:3" ht="12.75">
      <c r="A69" s="101">
        <f>A62+4</f>
        <v>40</v>
      </c>
      <c r="B69" s="102"/>
      <c r="C69" s="103" t="s">
        <v>124</v>
      </c>
    </row>
    <row r="70" spans="1:3" ht="12.75">
      <c r="A70" s="104"/>
      <c r="B70" s="105">
        <f>B63+1</f>
        <v>110</v>
      </c>
      <c r="C70" s="108" t="s">
        <v>120</v>
      </c>
    </row>
    <row r="72" spans="1:3" ht="12.75">
      <c r="A72" s="7" t="s">
        <v>0</v>
      </c>
      <c r="B72" s="8" t="s">
        <v>3</v>
      </c>
      <c r="C72" s="3" t="s">
        <v>1</v>
      </c>
    </row>
    <row r="73" spans="1:3" ht="12.75">
      <c r="A73" s="101">
        <f>A66+4</f>
        <v>41</v>
      </c>
      <c r="B73" s="102"/>
      <c r="C73" s="103" t="s">
        <v>125</v>
      </c>
    </row>
    <row r="74" spans="1:3" ht="12.75">
      <c r="A74" s="101">
        <f>A67+4</f>
        <v>42</v>
      </c>
      <c r="B74" s="102"/>
      <c r="C74" s="103" t="s">
        <v>65</v>
      </c>
    </row>
    <row r="75" spans="1:3" ht="12.75">
      <c r="A75" s="101">
        <f>A68+4</f>
        <v>43</v>
      </c>
      <c r="B75" s="102"/>
      <c r="C75" s="103" t="s">
        <v>66</v>
      </c>
    </row>
    <row r="76" spans="1:3" ht="12.75">
      <c r="A76" s="101">
        <f>A69+4</f>
        <v>44</v>
      </c>
      <c r="B76" s="102"/>
      <c r="C76" s="103" t="s">
        <v>165</v>
      </c>
    </row>
    <row r="77" spans="1:3" ht="12.75">
      <c r="A77" s="104"/>
      <c r="B77" s="105">
        <f>B70+1</f>
        <v>111</v>
      </c>
      <c r="C77" s="108" t="s">
        <v>64</v>
      </c>
    </row>
    <row r="79" spans="1:3" ht="12.75">
      <c r="A79" s="7" t="s">
        <v>0</v>
      </c>
      <c r="B79" s="8" t="s">
        <v>3</v>
      </c>
      <c r="C79" s="3" t="s">
        <v>1</v>
      </c>
    </row>
    <row r="80" spans="1:3" ht="12.75">
      <c r="A80" s="101">
        <f>A73+4</f>
        <v>45</v>
      </c>
      <c r="B80" s="102"/>
      <c r="C80" s="103" t="s">
        <v>29</v>
      </c>
    </row>
    <row r="81" spans="1:3" ht="12.75">
      <c r="A81" s="101">
        <f>A74+4</f>
        <v>46</v>
      </c>
      <c r="B81" s="102"/>
      <c r="C81" s="103" t="s">
        <v>95</v>
      </c>
    </row>
    <row r="82" spans="1:3" ht="12.75">
      <c r="A82" s="101">
        <f>A75+4</f>
        <v>47</v>
      </c>
      <c r="B82" s="102"/>
      <c r="C82" s="103" t="s">
        <v>50</v>
      </c>
    </row>
    <row r="83" spans="1:3" ht="12.75">
      <c r="A83" s="101">
        <f>A76+4</f>
        <v>48</v>
      </c>
      <c r="B83" s="102"/>
      <c r="C83" s="103" t="s">
        <v>36</v>
      </c>
    </row>
    <row r="84" spans="1:3" ht="12.75">
      <c r="A84" s="104"/>
      <c r="B84" s="105">
        <f>B77+1</f>
        <v>112</v>
      </c>
      <c r="C84" s="108" t="s">
        <v>51</v>
      </c>
    </row>
    <row r="86" spans="1:3" ht="12.75">
      <c r="A86" s="7" t="s">
        <v>0</v>
      </c>
      <c r="B86" s="8" t="s">
        <v>3</v>
      </c>
      <c r="C86" s="3" t="s">
        <v>1</v>
      </c>
    </row>
    <row r="87" spans="1:3" ht="12.75">
      <c r="A87" s="101">
        <f>A80+4</f>
        <v>49</v>
      </c>
      <c r="B87" s="102"/>
      <c r="C87" s="103" t="s">
        <v>127</v>
      </c>
    </row>
    <row r="88" spans="1:3" ht="12.75">
      <c r="A88" s="101">
        <f>A81+4</f>
        <v>50</v>
      </c>
      <c r="B88" s="102"/>
      <c r="C88" s="103" t="s">
        <v>128</v>
      </c>
    </row>
    <row r="89" spans="1:3" ht="12.75">
      <c r="A89" s="101">
        <f>A82+4</f>
        <v>51</v>
      </c>
      <c r="B89" s="102"/>
      <c r="C89" s="103" t="s">
        <v>70</v>
      </c>
    </row>
    <row r="90" spans="1:3" ht="12.75">
      <c r="A90" s="101">
        <f>A83+4</f>
        <v>52</v>
      </c>
      <c r="B90" s="102"/>
      <c r="C90" s="103" t="s">
        <v>71</v>
      </c>
    </row>
    <row r="91" spans="1:3" ht="12.75">
      <c r="A91" s="104"/>
      <c r="B91" s="105">
        <f>B84+1</f>
        <v>113</v>
      </c>
      <c r="C91" s="108" t="s">
        <v>126</v>
      </c>
    </row>
    <row r="93" spans="1:3" ht="12.75">
      <c r="A93" s="7" t="s">
        <v>0</v>
      </c>
      <c r="B93" s="8" t="s">
        <v>3</v>
      </c>
      <c r="C93" s="3" t="s">
        <v>1</v>
      </c>
    </row>
    <row r="94" spans="1:3" ht="12.75">
      <c r="A94" s="101">
        <f>A87+4</f>
        <v>53</v>
      </c>
      <c r="B94" s="102"/>
      <c r="C94" s="103" t="s">
        <v>72</v>
      </c>
    </row>
    <row r="95" spans="1:3" ht="12.75">
      <c r="A95" s="101">
        <f>A88+4</f>
        <v>54</v>
      </c>
      <c r="B95" s="102"/>
      <c r="C95" s="103" t="s">
        <v>73</v>
      </c>
    </row>
    <row r="96" spans="1:3" ht="12.75">
      <c r="A96" s="101">
        <f>A89+4</f>
        <v>55</v>
      </c>
      <c r="B96" s="102"/>
      <c r="C96" s="103" t="s">
        <v>74</v>
      </c>
    </row>
    <row r="97" spans="1:3" ht="12.75">
      <c r="A97" s="101">
        <f>A90+4</f>
        <v>56</v>
      </c>
      <c r="B97" s="102"/>
      <c r="C97" s="103" t="s">
        <v>75</v>
      </c>
    </row>
    <row r="98" spans="1:3" ht="12.75">
      <c r="A98" s="104"/>
      <c r="B98" s="105">
        <f>B91+1</f>
        <v>114</v>
      </c>
      <c r="C98" s="108" t="s">
        <v>129</v>
      </c>
    </row>
    <row r="100" spans="1:3" ht="12.75">
      <c r="A100" s="7" t="s">
        <v>0</v>
      </c>
      <c r="B100" s="8" t="s">
        <v>3</v>
      </c>
      <c r="C100" s="3" t="s">
        <v>1</v>
      </c>
    </row>
    <row r="101" spans="1:3" ht="12.75">
      <c r="A101" s="101">
        <f>A94+4</f>
        <v>57</v>
      </c>
      <c r="B101" s="102"/>
      <c r="C101" s="103" t="s">
        <v>82</v>
      </c>
    </row>
    <row r="102" spans="1:3" ht="12.75">
      <c r="A102" s="101">
        <f>A95+4</f>
        <v>58</v>
      </c>
      <c r="B102" s="102"/>
      <c r="C102" s="103" t="s">
        <v>84</v>
      </c>
    </row>
    <row r="103" spans="1:3" ht="12.75">
      <c r="A103" s="101">
        <f>A96+4</f>
        <v>59</v>
      </c>
      <c r="B103" s="102"/>
      <c r="C103" s="103" t="s">
        <v>83</v>
      </c>
    </row>
    <row r="104" spans="1:3" ht="12.75">
      <c r="A104" s="101">
        <f>A97+4</f>
        <v>60</v>
      </c>
      <c r="B104" s="102"/>
      <c r="C104" s="103" t="s">
        <v>85</v>
      </c>
    </row>
    <row r="105" spans="1:3" ht="12.75">
      <c r="A105" s="10"/>
      <c r="B105" s="105">
        <f>B98+1</f>
        <v>115</v>
      </c>
      <c r="C105" s="108" t="s">
        <v>130</v>
      </c>
    </row>
    <row r="107" spans="1:3" ht="12.75">
      <c r="A107" s="7" t="s">
        <v>0</v>
      </c>
      <c r="B107" s="8" t="s">
        <v>3</v>
      </c>
      <c r="C107" s="3" t="s">
        <v>1</v>
      </c>
    </row>
    <row r="108" spans="1:3" ht="12.75">
      <c r="A108" s="101">
        <f>A101+4</f>
        <v>61</v>
      </c>
      <c r="B108" s="102"/>
      <c r="C108" s="103" t="s">
        <v>164</v>
      </c>
    </row>
    <row r="109" spans="1:3" ht="12.75">
      <c r="A109" s="101">
        <f>A102+4</f>
        <v>62</v>
      </c>
      <c r="B109" s="102"/>
      <c r="C109" s="103" t="s">
        <v>132</v>
      </c>
    </row>
    <row r="110" spans="1:3" ht="12.75">
      <c r="A110" s="101">
        <f>A103+4</f>
        <v>63</v>
      </c>
      <c r="B110" s="102"/>
      <c r="C110" s="103" t="s">
        <v>76</v>
      </c>
    </row>
    <row r="111" spans="1:3" ht="12.75">
      <c r="A111" s="101">
        <f>A104+4</f>
        <v>64</v>
      </c>
      <c r="B111" s="102"/>
      <c r="C111" s="103" t="s">
        <v>77</v>
      </c>
    </row>
    <row r="112" spans="1:3" ht="12.75">
      <c r="A112" s="104"/>
      <c r="B112" s="105">
        <f>B105+1</f>
        <v>116</v>
      </c>
      <c r="C112" s="108" t="s">
        <v>131</v>
      </c>
    </row>
    <row r="114" spans="1:3" ht="12.75">
      <c r="A114" s="7" t="s">
        <v>0</v>
      </c>
      <c r="B114" s="8" t="s">
        <v>3</v>
      </c>
      <c r="C114" s="3" t="s">
        <v>1</v>
      </c>
    </row>
    <row r="115" spans="1:3" ht="12.75">
      <c r="A115" s="101">
        <f>A108+4</f>
        <v>65</v>
      </c>
      <c r="B115" s="102"/>
      <c r="C115" s="103" t="s">
        <v>78</v>
      </c>
    </row>
    <row r="116" spans="1:3" ht="12.75">
      <c r="A116" s="101">
        <f>A109+4</f>
        <v>66</v>
      </c>
      <c r="B116" s="102"/>
      <c r="C116" s="103" t="s">
        <v>79</v>
      </c>
    </row>
    <row r="117" spans="1:3" ht="12.75">
      <c r="A117" s="101">
        <f>A110+4</f>
        <v>67</v>
      </c>
      <c r="B117" s="102"/>
      <c r="C117" s="103" t="s">
        <v>80</v>
      </c>
    </row>
    <row r="118" spans="1:3" ht="12.75">
      <c r="A118" s="101">
        <f>A111+4</f>
        <v>68</v>
      </c>
      <c r="B118" s="102"/>
      <c r="C118" s="103" t="s">
        <v>81</v>
      </c>
    </row>
    <row r="119" spans="1:3" ht="12.75">
      <c r="A119" s="104"/>
      <c r="B119" s="105">
        <f>B112+1</f>
        <v>117</v>
      </c>
      <c r="C119" s="108" t="s">
        <v>133</v>
      </c>
    </row>
    <row r="121" spans="1:3" ht="12.75">
      <c r="A121" s="7" t="s">
        <v>0</v>
      </c>
      <c r="B121" s="8" t="s">
        <v>3</v>
      </c>
      <c r="C121" s="3" t="s">
        <v>1</v>
      </c>
    </row>
    <row r="122" spans="1:3" ht="12.75">
      <c r="A122" s="101">
        <f>A115+4</f>
        <v>69</v>
      </c>
      <c r="B122" s="102"/>
      <c r="C122" s="103" t="s">
        <v>135</v>
      </c>
    </row>
    <row r="123" spans="1:3" ht="12.75">
      <c r="A123" s="101">
        <f>A116+4</f>
        <v>70</v>
      </c>
      <c r="B123" s="102"/>
      <c r="C123" s="103" t="s">
        <v>136</v>
      </c>
    </row>
    <row r="124" spans="1:3" ht="12.75">
      <c r="A124" s="101">
        <f>A117+4</f>
        <v>71</v>
      </c>
      <c r="B124" s="102"/>
      <c r="C124" s="103" t="s">
        <v>137</v>
      </c>
    </row>
    <row r="125" spans="1:3" ht="12.75">
      <c r="A125" s="101">
        <f>A118+4</f>
        <v>72</v>
      </c>
      <c r="B125" s="102"/>
      <c r="C125" s="103" t="s">
        <v>138</v>
      </c>
    </row>
    <row r="126" spans="1:3" ht="12.75">
      <c r="A126" s="10"/>
      <c r="B126" s="105">
        <f>B119+1</f>
        <v>118</v>
      </c>
      <c r="C126" s="108" t="s">
        <v>134</v>
      </c>
    </row>
    <row r="128" spans="1:3" ht="12.75">
      <c r="A128" s="7" t="s">
        <v>0</v>
      </c>
      <c r="B128" s="8" t="s">
        <v>3</v>
      </c>
      <c r="C128" s="3" t="s">
        <v>1</v>
      </c>
    </row>
    <row r="129" spans="1:3" ht="12.75">
      <c r="A129" s="101">
        <f>A122+4</f>
        <v>73</v>
      </c>
      <c r="B129" s="102"/>
      <c r="C129" s="103" t="s">
        <v>61</v>
      </c>
    </row>
    <row r="130" spans="1:3" ht="12.75">
      <c r="A130" s="101">
        <f>A123+4</f>
        <v>74</v>
      </c>
      <c r="B130" s="102"/>
      <c r="C130" s="103" t="s">
        <v>62</v>
      </c>
    </row>
    <row r="131" spans="1:3" ht="12.75">
      <c r="A131" s="101">
        <f>A124+4</f>
        <v>75</v>
      </c>
      <c r="B131" s="102"/>
      <c r="C131" s="103" t="s">
        <v>161</v>
      </c>
    </row>
    <row r="132" spans="1:3" ht="12.75">
      <c r="A132" s="101">
        <f>A125+4</f>
        <v>76</v>
      </c>
      <c r="B132" s="102"/>
      <c r="C132" s="103" t="s">
        <v>63</v>
      </c>
    </row>
    <row r="133" spans="1:3" ht="12.75">
      <c r="A133" s="104"/>
      <c r="B133" s="105">
        <v>119</v>
      </c>
      <c r="C133" s="108" t="s">
        <v>60</v>
      </c>
    </row>
    <row r="135" spans="1:3" ht="12.75">
      <c r="A135" s="7" t="s">
        <v>0</v>
      </c>
      <c r="B135" s="8" t="s">
        <v>3</v>
      </c>
      <c r="C135" s="3" t="s">
        <v>1</v>
      </c>
    </row>
    <row r="136" spans="1:3" ht="12.75">
      <c r="A136" s="101">
        <f>A129+4</f>
        <v>77</v>
      </c>
      <c r="B136" s="102"/>
      <c r="C136" s="103" t="s">
        <v>139</v>
      </c>
    </row>
    <row r="137" spans="1:3" ht="12.75">
      <c r="A137" s="101">
        <f>A130+4</f>
        <v>78</v>
      </c>
      <c r="B137" s="102"/>
      <c r="C137" s="103" t="s">
        <v>140</v>
      </c>
    </row>
    <row r="138" spans="1:3" ht="12.75">
      <c r="A138" s="101">
        <f>A131+4</f>
        <v>79</v>
      </c>
      <c r="B138" s="102"/>
      <c r="C138" s="103" t="s">
        <v>141</v>
      </c>
    </row>
    <row r="139" spans="1:3" ht="12.75">
      <c r="A139" s="101">
        <f>A132+4</f>
        <v>80</v>
      </c>
      <c r="B139" s="102"/>
      <c r="C139" s="103" t="s">
        <v>142</v>
      </c>
    </row>
    <row r="140" spans="1:3" ht="12.75">
      <c r="A140" s="104"/>
      <c r="B140" s="105">
        <f>B133+1</f>
        <v>120</v>
      </c>
      <c r="C140" s="108" t="s">
        <v>108</v>
      </c>
    </row>
    <row r="142" spans="1:3" ht="12.75">
      <c r="A142" s="7" t="s">
        <v>0</v>
      </c>
      <c r="B142" s="8" t="s">
        <v>3</v>
      </c>
      <c r="C142" s="3" t="s">
        <v>1</v>
      </c>
    </row>
    <row r="143" spans="1:3" ht="12.75">
      <c r="A143" s="101">
        <f>A136+4</f>
        <v>81</v>
      </c>
      <c r="B143" s="8"/>
      <c r="C143" s="103" t="s">
        <v>144</v>
      </c>
    </row>
    <row r="144" spans="1:3" ht="12.75">
      <c r="A144" s="101">
        <f>A137+4</f>
        <v>82</v>
      </c>
      <c r="B144" s="8"/>
      <c r="C144" s="103" t="s">
        <v>145</v>
      </c>
    </row>
    <row r="145" spans="1:3" ht="12.75">
      <c r="A145" s="101">
        <f>A138+4</f>
        <v>83</v>
      </c>
      <c r="B145" s="8"/>
      <c r="C145" s="103" t="s">
        <v>146</v>
      </c>
    </row>
    <row r="146" spans="1:3" ht="12.75">
      <c r="A146" s="101">
        <f>A139+4</f>
        <v>84</v>
      </c>
      <c r="B146" s="8"/>
      <c r="C146" s="103" t="s">
        <v>147</v>
      </c>
    </row>
    <row r="147" spans="1:3" ht="12.75">
      <c r="A147" s="10"/>
      <c r="B147" s="105">
        <f>B140+1</f>
        <v>121</v>
      </c>
      <c r="C147" s="108" t="s">
        <v>143</v>
      </c>
    </row>
    <row r="149" spans="1:3" ht="12.75">
      <c r="A149" s="7" t="s">
        <v>0</v>
      </c>
      <c r="B149" s="8" t="s">
        <v>3</v>
      </c>
      <c r="C149" s="3" t="s">
        <v>1</v>
      </c>
    </row>
    <row r="150" spans="1:3" ht="12.75">
      <c r="A150" s="101">
        <f>A143+4</f>
        <v>85</v>
      </c>
      <c r="B150" s="102"/>
      <c r="C150" s="103" t="s">
        <v>56</v>
      </c>
    </row>
    <row r="151" spans="1:3" ht="12.75">
      <c r="A151" s="101">
        <f>A144+4</f>
        <v>86</v>
      </c>
      <c r="B151" s="102"/>
      <c r="C151" s="103" t="s">
        <v>148</v>
      </c>
    </row>
    <row r="152" spans="1:3" ht="12.75">
      <c r="A152" s="101">
        <f>A145+4</f>
        <v>87</v>
      </c>
      <c r="B152" s="102"/>
      <c r="C152" s="103" t="s">
        <v>57</v>
      </c>
    </row>
    <row r="153" spans="1:3" ht="12.75">
      <c r="A153" s="101">
        <f>A146+4</f>
        <v>88</v>
      </c>
      <c r="B153" s="102"/>
      <c r="C153" s="103" t="s">
        <v>156</v>
      </c>
    </row>
    <row r="154" spans="1:3" ht="12.75">
      <c r="A154" s="104"/>
      <c r="B154" s="105">
        <f>B147+1</f>
        <v>122</v>
      </c>
      <c r="C154" s="108" t="s">
        <v>55</v>
      </c>
    </row>
    <row r="156" spans="1:3" ht="12.75">
      <c r="A156" s="7" t="s">
        <v>0</v>
      </c>
      <c r="B156" s="8" t="s">
        <v>3</v>
      </c>
      <c r="C156" s="3" t="s">
        <v>1</v>
      </c>
    </row>
    <row r="157" spans="1:3" ht="12.75">
      <c r="A157" s="101">
        <f>A150+4</f>
        <v>89</v>
      </c>
      <c r="B157" s="102"/>
      <c r="C157" s="103" t="s">
        <v>150</v>
      </c>
    </row>
    <row r="158" spans="1:3" ht="12.75">
      <c r="A158" s="101">
        <f>A151+4</f>
        <v>90</v>
      </c>
      <c r="B158" s="102"/>
      <c r="C158" s="103" t="s">
        <v>48</v>
      </c>
    </row>
    <row r="159" spans="1:3" ht="12.75">
      <c r="A159" s="101">
        <f>A152+4</f>
        <v>91</v>
      </c>
      <c r="B159" s="102"/>
      <c r="C159" s="103" t="s">
        <v>23</v>
      </c>
    </row>
    <row r="160" spans="1:3" ht="12.75">
      <c r="A160" s="101">
        <f>A153+4</f>
        <v>92</v>
      </c>
      <c r="B160" s="102"/>
      <c r="C160" s="103" t="s">
        <v>49</v>
      </c>
    </row>
    <row r="161" spans="1:3" ht="12.75">
      <c r="A161" s="104"/>
      <c r="B161" s="105">
        <f>B154+1</f>
        <v>123</v>
      </c>
      <c r="C161" s="108" t="s">
        <v>149</v>
      </c>
    </row>
    <row r="163" spans="1:3" ht="12.75">
      <c r="A163" s="7" t="s">
        <v>0</v>
      </c>
      <c r="B163" s="8" t="s">
        <v>3</v>
      </c>
      <c r="C163" s="3" t="s">
        <v>1</v>
      </c>
    </row>
    <row r="164" spans="1:3" ht="12.75">
      <c r="A164" s="101">
        <f>A157+4</f>
        <v>93</v>
      </c>
      <c r="B164" s="102"/>
      <c r="C164" s="103" t="s">
        <v>24</v>
      </c>
    </row>
    <row r="165" spans="1:3" ht="12.75">
      <c r="A165" s="101">
        <f>A158+4</f>
        <v>94</v>
      </c>
      <c r="B165" s="102"/>
      <c r="C165" s="103" t="s">
        <v>54</v>
      </c>
    </row>
    <row r="166" spans="1:3" ht="12.75">
      <c r="A166" s="101">
        <f>A159+4</f>
        <v>95</v>
      </c>
      <c r="B166" s="102"/>
      <c r="C166" s="103" t="s">
        <v>33</v>
      </c>
    </row>
    <row r="167" spans="1:3" ht="12.75">
      <c r="A167" s="101">
        <f>A160+4</f>
        <v>96</v>
      </c>
      <c r="B167" s="102"/>
      <c r="C167" s="103" t="s">
        <v>163</v>
      </c>
    </row>
    <row r="168" spans="1:3" ht="12.75">
      <c r="A168" s="104"/>
      <c r="B168" s="105">
        <f>B161+1</f>
        <v>124</v>
      </c>
      <c r="C168" s="108" t="s">
        <v>151</v>
      </c>
    </row>
    <row r="170" spans="1:3" ht="12.75">
      <c r="A170" s="7" t="s">
        <v>0</v>
      </c>
      <c r="B170" s="8" t="s">
        <v>3</v>
      </c>
      <c r="C170" s="3" t="s">
        <v>1</v>
      </c>
    </row>
    <row r="171" spans="1:3" ht="12.75">
      <c r="A171" s="101">
        <f>A164+4</f>
        <v>97</v>
      </c>
      <c r="B171" s="102"/>
      <c r="C171" s="103" t="s">
        <v>19</v>
      </c>
    </row>
    <row r="172" spans="1:3" ht="12.75">
      <c r="A172" s="101">
        <f>A165+4</f>
        <v>98</v>
      </c>
      <c r="B172" s="102"/>
      <c r="C172" s="103" t="s">
        <v>20</v>
      </c>
    </row>
    <row r="173" spans="1:3" ht="12.75">
      <c r="A173" s="101">
        <f>A166+4</f>
        <v>99</v>
      </c>
      <c r="B173" s="102"/>
      <c r="C173" s="103" t="s">
        <v>21</v>
      </c>
    </row>
    <row r="174" spans="1:3" ht="12.75">
      <c r="A174" s="101">
        <f>A167+4</f>
        <v>100</v>
      </c>
      <c r="B174" s="102"/>
      <c r="C174" s="103" t="s">
        <v>22</v>
      </c>
    </row>
    <row r="175" spans="1:3" ht="12.75">
      <c r="A175" s="104"/>
      <c r="B175" s="105">
        <f>B168+1</f>
        <v>125</v>
      </c>
      <c r="C175" s="108" t="s">
        <v>152</v>
      </c>
    </row>
    <row r="177" spans="1:3" ht="12.75">
      <c r="A177" s="7" t="s">
        <v>0</v>
      </c>
      <c r="B177" s="8" t="s">
        <v>3</v>
      </c>
      <c r="C177" s="3" t="s">
        <v>1</v>
      </c>
    </row>
    <row r="178" spans="1:3" ht="12.75">
      <c r="A178" s="101">
        <f>A171+4</f>
        <v>101</v>
      </c>
      <c r="B178" s="102"/>
      <c r="C178" s="103" t="s">
        <v>31</v>
      </c>
    </row>
    <row r="179" spans="1:3" ht="12.75">
      <c r="A179" s="101">
        <f>A172+4</f>
        <v>102</v>
      </c>
      <c r="B179" s="102"/>
      <c r="C179" s="103" t="s">
        <v>32</v>
      </c>
    </row>
    <row r="180" spans="1:3" ht="12.75">
      <c r="A180" s="101">
        <f>A173+4</f>
        <v>103</v>
      </c>
      <c r="B180" s="102"/>
      <c r="C180" s="103" t="s">
        <v>52</v>
      </c>
    </row>
    <row r="181" spans="1:3" ht="12.75">
      <c r="A181" s="101">
        <f>A174+4</f>
        <v>104</v>
      </c>
      <c r="B181" s="102"/>
      <c r="C181" s="103" t="s">
        <v>53</v>
      </c>
    </row>
    <row r="182" spans="1:3" ht="12.75">
      <c r="A182" s="104"/>
      <c r="B182" s="105">
        <f>B175+1</f>
        <v>126</v>
      </c>
      <c r="C182" s="108" t="s">
        <v>94</v>
      </c>
    </row>
    <row r="184" spans="1:3" ht="12.75">
      <c r="A184" s="7" t="s">
        <v>0</v>
      </c>
      <c r="B184" s="8" t="s">
        <v>3</v>
      </c>
      <c r="C184" s="3" t="s">
        <v>1</v>
      </c>
    </row>
    <row r="185" spans="1:3" ht="12.75">
      <c r="A185" s="101">
        <f>A178+4</f>
        <v>105</v>
      </c>
      <c r="B185" s="102"/>
      <c r="C185" s="103" t="s">
        <v>106</v>
      </c>
    </row>
    <row r="186" spans="1:3" ht="12.75">
      <c r="A186" s="101">
        <f>A179+4</f>
        <v>106</v>
      </c>
      <c r="B186" s="102"/>
      <c r="C186" s="103" t="s">
        <v>105</v>
      </c>
    </row>
    <row r="187" spans="1:3" ht="12.75">
      <c r="A187" s="101">
        <f>A180+4</f>
        <v>107</v>
      </c>
      <c r="B187" s="102"/>
      <c r="C187" s="103" t="s">
        <v>154</v>
      </c>
    </row>
    <row r="188" spans="1:3" ht="12.75">
      <c r="A188" s="101">
        <f>A181+4</f>
        <v>108</v>
      </c>
      <c r="B188" s="102"/>
      <c r="C188" s="103" t="s">
        <v>166</v>
      </c>
    </row>
    <row r="189" spans="1:3" ht="12.75">
      <c r="A189" s="10"/>
      <c r="B189" s="105">
        <f>B182+1</f>
        <v>127</v>
      </c>
      <c r="C189" s="108" t="s">
        <v>88</v>
      </c>
    </row>
    <row r="191" spans="1:3" ht="12.75">
      <c r="A191" s="7" t="s">
        <v>0</v>
      </c>
      <c r="B191" s="8" t="s">
        <v>3</v>
      </c>
      <c r="C191" s="3" t="s">
        <v>1</v>
      </c>
    </row>
    <row r="192" spans="1:3" ht="12.75">
      <c r="A192" s="101">
        <f>A185+4</f>
        <v>109</v>
      </c>
      <c r="B192" s="102"/>
      <c r="C192" s="103" t="s">
        <v>101</v>
      </c>
    </row>
    <row r="193" spans="1:3" ht="12.75">
      <c r="A193" s="101">
        <f>A186+4</f>
        <v>110</v>
      </c>
      <c r="B193" s="102"/>
      <c r="C193" s="103" t="s">
        <v>102</v>
      </c>
    </row>
    <row r="194" spans="1:3" ht="12.75">
      <c r="A194" s="101">
        <f>A187+4</f>
        <v>111</v>
      </c>
      <c r="B194" s="102"/>
      <c r="C194" s="103" t="s">
        <v>103</v>
      </c>
    </row>
    <row r="195" spans="1:3" ht="12.75">
      <c r="A195" s="101">
        <f>A188+4</f>
        <v>112</v>
      </c>
      <c r="B195" s="102"/>
      <c r="C195" s="103" t="s">
        <v>104</v>
      </c>
    </row>
    <row r="196" spans="1:3" ht="12.75">
      <c r="A196" s="104"/>
      <c r="B196" s="105">
        <f>B189+1</f>
        <v>128</v>
      </c>
      <c r="C196" s="108" t="s">
        <v>100</v>
      </c>
    </row>
    <row r="198" spans="1:3" ht="12.75">
      <c r="A198" s="7" t="s">
        <v>0</v>
      </c>
      <c r="B198" s="8" t="s">
        <v>3</v>
      </c>
      <c r="C198" s="3" t="s">
        <v>1</v>
      </c>
    </row>
    <row r="199" spans="1:3" ht="12.75">
      <c r="A199" s="110">
        <f>A192+4</f>
        <v>113</v>
      </c>
      <c r="B199" s="102"/>
      <c r="C199" s="103"/>
    </row>
    <row r="200" spans="1:3" ht="12.75">
      <c r="A200" s="110">
        <f>A193+4</f>
        <v>114</v>
      </c>
      <c r="B200" s="102"/>
      <c r="C200" s="103"/>
    </row>
    <row r="201" spans="1:3" ht="12.75">
      <c r="A201" s="110">
        <f>A194+4</f>
        <v>115</v>
      </c>
      <c r="B201" s="102"/>
      <c r="C201" s="103"/>
    </row>
    <row r="202" spans="1:3" ht="12.75">
      <c r="A202" s="110">
        <f>A195+4</f>
        <v>116</v>
      </c>
      <c r="B202" s="102"/>
      <c r="C202" s="103"/>
    </row>
    <row r="203" spans="1:3" ht="12.75">
      <c r="A203" s="104"/>
      <c r="B203" s="109">
        <f>B196+1</f>
        <v>129</v>
      </c>
      <c r="C203" s="108"/>
    </row>
    <row r="205" spans="1:3" ht="12.75">
      <c r="A205" s="7" t="s">
        <v>0</v>
      </c>
      <c r="B205" s="8" t="s">
        <v>3</v>
      </c>
      <c r="C205" s="3" t="s">
        <v>1</v>
      </c>
    </row>
    <row r="206" spans="1:3" ht="12.75">
      <c r="A206" s="6">
        <f>A199+4</f>
        <v>117</v>
      </c>
      <c r="B206" s="8"/>
      <c r="C206" s="4"/>
    </row>
    <row r="207" spans="1:3" ht="12.75">
      <c r="A207" s="6">
        <f>A200+4</f>
        <v>118</v>
      </c>
      <c r="B207" s="8"/>
      <c r="C207" s="4"/>
    </row>
    <row r="208" spans="1:3" ht="12.75">
      <c r="A208" s="6">
        <f>A201+4</f>
        <v>119</v>
      </c>
      <c r="B208" s="8"/>
      <c r="C208" s="4"/>
    </row>
    <row r="209" spans="1:3" ht="12.75">
      <c r="A209" s="6">
        <f>A202+4</f>
        <v>120</v>
      </c>
      <c r="B209" s="8"/>
      <c r="C209" s="4"/>
    </row>
    <row r="210" spans="1:3" ht="12.75">
      <c r="A210" s="10"/>
      <c r="B210" s="9">
        <f>B203+1</f>
        <v>130</v>
      </c>
      <c r="C210" s="5"/>
    </row>
    <row r="212" spans="1:3" ht="12.75" hidden="1">
      <c r="A212" s="7" t="s">
        <v>0</v>
      </c>
      <c r="B212" s="8" t="s">
        <v>3</v>
      </c>
      <c r="C212" s="3" t="s">
        <v>1</v>
      </c>
    </row>
    <row r="213" spans="1:3" ht="12.75" hidden="1">
      <c r="A213" s="6">
        <f>A206+4</f>
        <v>121</v>
      </c>
      <c r="B213" s="8"/>
      <c r="C213" s="4"/>
    </row>
    <row r="214" spans="1:3" ht="12.75" hidden="1">
      <c r="A214" s="6">
        <f>A207+4</f>
        <v>122</v>
      </c>
      <c r="B214" s="8"/>
      <c r="C214" s="4"/>
    </row>
    <row r="215" spans="1:3" ht="12.75" hidden="1">
      <c r="A215" s="6">
        <f>A208+4</f>
        <v>123</v>
      </c>
      <c r="B215" s="8"/>
      <c r="C215" s="4"/>
    </row>
    <row r="216" spans="1:3" ht="12.75" hidden="1">
      <c r="A216" s="6">
        <f>A209+4</f>
        <v>124</v>
      </c>
      <c r="B216" s="8"/>
      <c r="C216" s="4"/>
    </row>
    <row r="217" spans="1:3" ht="12.75" hidden="1">
      <c r="A217" s="10"/>
      <c r="B217" s="9">
        <f>B210+1</f>
        <v>131</v>
      </c>
      <c r="C217" s="5"/>
    </row>
    <row r="218" ht="12.75" hidden="1"/>
    <row r="219" spans="1:3" ht="12.75" hidden="1">
      <c r="A219" s="7" t="s">
        <v>0</v>
      </c>
      <c r="B219" s="8" t="s">
        <v>3</v>
      </c>
      <c r="C219" s="3" t="s">
        <v>1</v>
      </c>
    </row>
    <row r="220" spans="1:3" ht="12.75" hidden="1">
      <c r="A220" s="6">
        <f>A213+4</f>
        <v>125</v>
      </c>
      <c r="B220" s="8"/>
      <c r="C220" s="4"/>
    </row>
    <row r="221" spans="1:3" ht="12.75" hidden="1">
      <c r="A221" s="6">
        <f>A214+4</f>
        <v>126</v>
      </c>
      <c r="B221" s="8"/>
      <c r="C221" s="4"/>
    </row>
    <row r="222" spans="1:3" ht="12.75" hidden="1">
      <c r="A222" s="6">
        <f>A215+4</f>
        <v>127</v>
      </c>
      <c r="B222" s="8"/>
      <c r="C222" s="4"/>
    </row>
    <row r="223" spans="1:3" ht="12.75" hidden="1">
      <c r="A223" s="6">
        <f>A216+4</f>
        <v>128</v>
      </c>
      <c r="B223" s="8"/>
      <c r="C223" s="4"/>
    </row>
    <row r="224" spans="1:3" ht="12.75" hidden="1">
      <c r="A224" s="10"/>
      <c r="B224" s="9">
        <f>B217+1</f>
        <v>132</v>
      </c>
      <c r="C224" s="5"/>
    </row>
    <row r="225" ht="12.75" hidden="1"/>
    <row r="226" spans="1:3" ht="12.75" hidden="1">
      <c r="A226" s="7" t="s">
        <v>0</v>
      </c>
      <c r="B226" s="8" t="s">
        <v>3</v>
      </c>
      <c r="C226" s="3" t="s">
        <v>1</v>
      </c>
    </row>
    <row r="227" spans="1:3" ht="12.75" hidden="1">
      <c r="A227" s="6">
        <f>A220+4</f>
        <v>129</v>
      </c>
      <c r="B227" s="8"/>
      <c r="C227" s="4"/>
    </row>
    <row r="228" spans="1:3" ht="12.75" hidden="1">
      <c r="A228" s="6">
        <f>A221+4</f>
        <v>130</v>
      </c>
      <c r="B228" s="8"/>
      <c r="C228" s="4"/>
    </row>
    <row r="229" spans="1:3" ht="12.75" hidden="1">
      <c r="A229" s="6">
        <f>A222+4</f>
        <v>131</v>
      </c>
      <c r="B229" s="8"/>
      <c r="C229" s="4"/>
    </row>
    <row r="230" spans="1:3" ht="12.75" hidden="1">
      <c r="A230" s="6">
        <f>A223+4</f>
        <v>132</v>
      </c>
      <c r="B230" s="8"/>
      <c r="C230" s="4"/>
    </row>
    <row r="231" spans="1:3" ht="12.75" hidden="1">
      <c r="A231" s="10"/>
      <c r="B231" s="9">
        <f>B224+1</f>
        <v>133</v>
      </c>
      <c r="C231" s="5"/>
    </row>
    <row r="232" ht="12.75" hidden="1"/>
    <row r="233" spans="1:3" ht="12.75" hidden="1">
      <c r="A233" s="7" t="s">
        <v>0</v>
      </c>
      <c r="B233" s="8" t="s">
        <v>3</v>
      </c>
      <c r="C233" s="3" t="s">
        <v>1</v>
      </c>
    </row>
    <row r="234" spans="1:3" ht="12.75" hidden="1">
      <c r="A234" s="6">
        <f>A227+4</f>
        <v>133</v>
      </c>
      <c r="B234" s="8"/>
      <c r="C234" s="4"/>
    </row>
    <row r="235" spans="1:3" ht="12.75" hidden="1">
      <c r="A235" s="6">
        <f>A228+4</f>
        <v>134</v>
      </c>
      <c r="B235" s="8"/>
      <c r="C235" s="4"/>
    </row>
    <row r="236" spans="1:3" ht="12.75" hidden="1">
      <c r="A236" s="6">
        <f>A229+4</f>
        <v>135</v>
      </c>
      <c r="B236" s="8"/>
      <c r="C236" s="4"/>
    </row>
    <row r="237" spans="1:3" ht="12.75" hidden="1">
      <c r="A237" s="6">
        <f>A230+4</f>
        <v>136</v>
      </c>
      <c r="B237" s="8"/>
      <c r="C237" s="4"/>
    </row>
    <row r="238" spans="1:3" ht="12.75" hidden="1">
      <c r="A238" s="10"/>
      <c r="B238" s="9">
        <f>B231+1</f>
        <v>134</v>
      </c>
      <c r="C238" s="5"/>
    </row>
    <row r="239" ht="12.75" hidden="1"/>
    <row r="240" spans="1:3" ht="12.75" hidden="1">
      <c r="A240" s="7" t="s">
        <v>0</v>
      </c>
      <c r="B240" s="8" t="s">
        <v>3</v>
      </c>
      <c r="C240" s="3" t="s">
        <v>1</v>
      </c>
    </row>
    <row r="241" spans="1:3" ht="12.75" hidden="1">
      <c r="A241" s="6">
        <f>A234+4</f>
        <v>137</v>
      </c>
      <c r="B241" s="8"/>
      <c r="C241" s="4"/>
    </row>
    <row r="242" spans="1:3" ht="12.75" hidden="1">
      <c r="A242" s="6">
        <f>A235+4</f>
        <v>138</v>
      </c>
      <c r="B242" s="8"/>
      <c r="C242" s="4"/>
    </row>
    <row r="243" spans="1:3" ht="12.75" hidden="1">
      <c r="A243" s="6">
        <f>A236+4</f>
        <v>139</v>
      </c>
      <c r="B243" s="8"/>
      <c r="C243" s="4"/>
    </row>
    <row r="244" spans="1:3" ht="12.75" hidden="1">
      <c r="A244" s="6">
        <f>A237+4</f>
        <v>140</v>
      </c>
      <c r="B244" s="8"/>
      <c r="C244" s="4"/>
    </row>
    <row r="245" spans="1:3" ht="12.75" hidden="1">
      <c r="A245" s="10"/>
      <c r="B245" s="9">
        <f>B238+1</f>
        <v>135</v>
      </c>
      <c r="C245" s="5"/>
    </row>
    <row r="246" ht="12.75" hidden="1"/>
    <row r="247" spans="1:3" ht="12.75" hidden="1">
      <c r="A247" s="7" t="s">
        <v>0</v>
      </c>
      <c r="B247" s="8" t="s">
        <v>3</v>
      </c>
      <c r="C247" s="3" t="s">
        <v>1</v>
      </c>
    </row>
    <row r="248" spans="1:3" ht="12.75" hidden="1">
      <c r="A248" s="6">
        <f>A241+4</f>
        <v>141</v>
      </c>
      <c r="B248" s="8"/>
      <c r="C248" s="4"/>
    </row>
    <row r="249" spans="1:3" ht="12.75" hidden="1">
      <c r="A249" s="6">
        <f>A242+4</f>
        <v>142</v>
      </c>
      <c r="B249" s="8"/>
      <c r="C249" s="4"/>
    </row>
    <row r="250" spans="1:3" ht="12.75" hidden="1">
      <c r="A250" s="6">
        <f>A243+4</f>
        <v>143</v>
      </c>
      <c r="B250" s="8"/>
      <c r="C250" s="4"/>
    </row>
    <row r="251" spans="1:3" ht="12.75" hidden="1">
      <c r="A251" s="6">
        <f>A244+4</f>
        <v>144</v>
      </c>
      <c r="B251" s="8"/>
      <c r="C251" s="4"/>
    </row>
    <row r="252" spans="1:3" ht="12.75" hidden="1">
      <c r="A252" s="10"/>
      <c r="B252" s="9">
        <f>B245+1</f>
        <v>136</v>
      </c>
      <c r="C252" s="5"/>
    </row>
    <row r="253" ht="12.75" hidden="1"/>
    <row r="254" spans="1:3" ht="12.75" hidden="1">
      <c r="A254" s="7" t="s">
        <v>0</v>
      </c>
      <c r="B254" s="8" t="s">
        <v>3</v>
      </c>
      <c r="C254" s="3" t="s">
        <v>1</v>
      </c>
    </row>
    <row r="255" spans="1:3" ht="12.75" hidden="1">
      <c r="A255" s="6">
        <f>A248+4</f>
        <v>145</v>
      </c>
      <c r="B255" s="8"/>
      <c r="C255" s="4"/>
    </row>
    <row r="256" spans="1:3" ht="12.75" hidden="1">
      <c r="A256" s="6">
        <f>A249+4</f>
        <v>146</v>
      </c>
      <c r="B256" s="8"/>
      <c r="C256" s="4"/>
    </row>
    <row r="257" spans="1:3" ht="12.75" hidden="1">
      <c r="A257" s="6">
        <f>A250+4</f>
        <v>147</v>
      </c>
      <c r="B257" s="8"/>
      <c r="C257" s="4"/>
    </row>
    <row r="258" spans="1:3" ht="12.75" hidden="1">
      <c r="A258" s="6">
        <f>A251+4</f>
        <v>148</v>
      </c>
      <c r="B258" s="8"/>
      <c r="C258" s="4"/>
    </row>
    <row r="259" spans="1:3" ht="12.75" hidden="1">
      <c r="A259" s="10"/>
      <c r="B259" s="9">
        <f>B252+1</f>
        <v>137</v>
      </c>
      <c r="C259" s="5"/>
    </row>
    <row r="260" ht="12.75" hidden="1"/>
    <row r="261" spans="1:3" ht="12.75" hidden="1">
      <c r="A261" s="7" t="s">
        <v>0</v>
      </c>
      <c r="B261" s="8" t="s">
        <v>3</v>
      </c>
      <c r="C261" s="3" t="s">
        <v>1</v>
      </c>
    </row>
    <row r="262" spans="1:3" ht="12.75" hidden="1">
      <c r="A262" s="6">
        <f>A255+4</f>
        <v>149</v>
      </c>
      <c r="B262" s="8"/>
      <c r="C262" s="4"/>
    </row>
    <row r="263" spans="1:3" ht="12.75" hidden="1">
      <c r="A263" s="6">
        <f>A256+4</f>
        <v>150</v>
      </c>
      <c r="B263" s="8"/>
      <c r="C263" s="4"/>
    </row>
    <row r="264" spans="1:3" ht="12.75" hidden="1">
      <c r="A264" s="6">
        <f>A257+4</f>
        <v>151</v>
      </c>
      <c r="B264" s="8"/>
      <c r="C264" s="4"/>
    </row>
    <row r="265" spans="1:3" ht="12.75" hidden="1">
      <c r="A265" s="6">
        <f>A258+4</f>
        <v>152</v>
      </c>
      <c r="B265" s="8"/>
      <c r="C265" s="4"/>
    </row>
    <row r="266" spans="1:3" ht="12.75" hidden="1">
      <c r="A266" s="10"/>
      <c r="B266" s="9">
        <f>B259+1</f>
        <v>138</v>
      </c>
      <c r="C266" s="5"/>
    </row>
    <row r="267" ht="12.75" hidden="1"/>
    <row r="268" spans="1:3" ht="12.75" hidden="1">
      <c r="A268" s="7" t="s">
        <v>0</v>
      </c>
      <c r="B268" s="8" t="s">
        <v>3</v>
      </c>
      <c r="C268" s="3" t="s">
        <v>1</v>
      </c>
    </row>
    <row r="269" spans="1:3" ht="12.75" hidden="1">
      <c r="A269" s="6">
        <f>A262+4</f>
        <v>153</v>
      </c>
      <c r="B269" s="8"/>
      <c r="C269" s="4"/>
    </row>
    <row r="270" spans="1:3" ht="12.75" hidden="1">
      <c r="A270" s="6">
        <f>A263+4</f>
        <v>154</v>
      </c>
      <c r="B270" s="8"/>
      <c r="C270" s="4"/>
    </row>
    <row r="271" spans="1:3" ht="12.75" hidden="1">
      <c r="A271" s="6">
        <f>A264+4</f>
        <v>155</v>
      </c>
      <c r="B271" s="8"/>
      <c r="C271" s="4"/>
    </row>
    <row r="272" spans="1:3" ht="12.75" hidden="1">
      <c r="A272" s="6">
        <f>A265+4</f>
        <v>156</v>
      </c>
      <c r="B272" s="8"/>
      <c r="C272" s="4"/>
    </row>
    <row r="273" spans="1:3" ht="12.75" hidden="1">
      <c r="A273" s="10"/>
      <c r="B273" s="9">
        <f>B266+1</f>
        <v>139</v>
      </c>
      <c r="C273" s="5"/>
    </row>
    <row r="274" ht="12.75" hidden="1"/>
    <row r="275" spans="1:3" ht="12.75" hidden="1">
      <c r="A275" s="7" t="s">
        <v>0</v>
      </c>
      <c r="B275" s="8" t="s">
        <v>3</v>
      </c>
      <c r="C275" s="3" t="s">
        <v>1</v>
      </c>
    </row>
    <row r="276" spans="1:3" ht="12.75" hidden="1">
      <c r="A276" s="6">
        <f>A269+4</f>
        <v>157</v>
      </c>
      <c r="B276" s="8"/>
      <c r="C276" s="4"/>
    </row>
    <row r="277" spans="1:3" ht="12.75" hidden="1">
      <c r="A277" s="6">
        <f>A270+4</f>
        <v>158</v>
      </c>
      <c r="B277" s="8"/>
      <c r="C277" s="4"/>
    </row>
    <row r="278" spans="1:3" ht="12.75" hidden="1">
      <c r="A278" s="6">
        <f>A271+4</f>
        <v>159</v>
      </c>
      <c r="B278" s="8"/>
      <c r="C278" s="4"/>
    </row>
    <row r="279" spans="1:3" ht="12.75" hidden="1">
      <c r="A279" s="6">
        <f>A272+4</f>
        <v>160</v>
      </c>
      <c r="B279" s="8"/>
      <c r="C279" s="4"/>
    </row>
    <row r="280" spans="1:3" ht="12.75" hidden="1">
      <c r="A280" s="10"/>
      <c r="B280" s="9">
        <f>B273+1</f>
        <v>140</v>
      </c>
      <c r="C280" s="5"/>
    </row>
    <row r="281" ht="12.75" hidden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38"/>
  <sheetViews>
    <sheetView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73" sqref="M73"/>
    </sheetView>
  </sheetViews>
  <sheetFormatPr defaultColWidth="9.140625" defaultRowHeight="12.75"/>
  <cols>
    <col min="1" max="2" width="5.140625" style="2" bestFit="1" customWidth="1"/>
    <col min="3" max="3" width="27.8515625" style="0" bestFit="1" customWidth="1"/>
  </cols>
  <sheetData>
    <row r="1" spans="4:18" ht="12.75">
      <c r="D1" s="76" t="s">
        <v>67</v>
      </c>
      <c r="E1" s="75"/>
      <c r="F1" s="75"/>
      <c r="G1" s="75"/>
      <c r="H1" s="75"/>
      <c r="I1" s="78" t="s">
        <v>68</v>
      </c>
      <c r="J1" s="77"/>
      <c r="K1" s="77"/>
      <c r="L1" s="77"/>
      <c r="M1" s="77"/>
      <c r="N1" s="79"/>
      <c r="O1" s="79"/>
      <c r="P1" s="79"/>
      <c r="Q1" s="79"/>
      <c r="R1" s="79"/>
    </row>
    <row r="2" spans="1:18" s="12" customFormat="1" ht="12.75">
      <c r="A2" s="11"/>
      <c r="B2" s="11"/>
      <c r="D2" s="76" t="s">
        <v>12</v>
      </c>
      <c r="E2" s="76"/>
      <c r="F2" s="76"/>
      <c r="G2" s="76"/>
      <c r="H2" s="76"/>
      <c r="I2" s="78" t="s">
        <v>11</v>
      </c>
      <c r="J2" s="78"/>
      <c r="K2" s="78"/>
      <c r="L2" s="78"/>
      <c r="M2" s="78"/>
      <c r="N2" s="80" t="s">
        <v>14</v>
      </c>
      <c r="O2" s="80"/>
      <c r="P2" s="80"/>
      <c r="Q2" s="80"/>
      <c r="R2" s="80"/>
    </row>
    <row r="3" spans="1:18" s="12" customFormat="1" ht="13.5" thickBot="1">
      <c r="A3" s="11"/>
      <c r="B3" s="11"/>
      <c r="D3" s="76" t="s">
        <v>9</v>
      </c>
      <c r="E3" s="76"/>
      <c r="F3" s="76"/>
      <c r="G3" s="76"/>
      <c r="H3" s="76"/>
      <c r="I3" s="78" t="s">
        <v>10</v>
      </c>
      <c r="J3" s="78"/>
      <c r="K3" s="78"/>
      <c r="L3" s="78"/>
      <c r="M3" s="78"/>
      <c r="N3" s="80" t="s">
        <v>13</v>
      </c>
      <c r="O3" s="80"/>
      <c r="P3" s="80"/>
      <c r="Q3" s="80"/>
      <c r="R3" s="80"/>
    </row>
    <row r="4" spans="1:18" s="12" customFormat="1" ht="12.75">
      <c r="A4" s="17" t="s">
        <v>0</v>
      </c>
      <c r="B4" s="17" t="s">
        <v>0</v>
      </c>
      <c r="C4" s="18" t="s">
        <v>1</v>
      </c>
      <c r="D4" s="16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3" t="s">
        <v>4</v>
      </c>
      <c r="J4" s="14" t="s">
        <v>5</v>
      </c>
      <c r="K4" s="14" t="s">
        <v>6</v>
      </c>
      <c r="L4" s="14" t="s">
        <v>7</v>
      </c>
      <c r="M4" s="15" t="s">
        <v>8</v>
      </c>
      <c r="N4" s="13" t="s">
        <v>4</v>
      </c>
      <c r="O4" s="14" t="s">
        <v>5</v>
      </c>
      <c r="P4" s="14" t="s">
        <v>6</v>
      </c>
      <c r="Q4" s="14" t="s">
        <v>7</v>
      </c>
      <c r="R4" s="15" t="s">
        <v>8</v>
      </c>
    </row>
    <row r="5" spans="1:18" ht="12.75">
      <c r="A5" s="19">
        <v>1</v>
      </c>
      <c r="B5" s="19"/>
      <c r="C5" s="20" t="str">
        <f>VLOOKUP(A5,[0]!pole,3)</f>
        <v>Štěpánová Dagmar</v>
      </c>
      <c r="D5" s="30">
        <v>278</v>
      </c>
      <c r="E5" s="7">
        <v>129</v>
      </c>
      <c r="F5" s="7">
        <f>E5+D5</f>
        <v>407</v>
      </c>
      <c r="G5" s="7">
        <v>2</v>
      </c>
      <c r="H5" s="31">
        <v>5</v>
      </c>
      <c r="I5" s="32">
        <v>167</v>
      </c>
      <c r="J5" s="7">
        <v>70</v>
      </c>
      <c r="K5" s="7">
        <f>J5+I5</f>
        <v>237</v>
      </c>
      <c r="L5" s="7">
        <v>6</v>
      </c>
      <c r="M5" s="31">
        <v>0</v>
      </c>
      <c r="N5" s="32"/>
      <c r="O5" s="7"/>
      <c r="P5" s="7">
        <f>O5+N5</f>
        <v>0</v>
      </c>
      <c r="Q5" s="7"/>
      <c r="R5" s="31"/>
    </row>
    <row r="6" spans="1:18" ht="12.75">
      <c r="A6" s="19">
        <v>2</v>
      </c>
      <c r="B6" s="19"/>
      <c r="C6" s="20" t="str">
        <f>VLOOKUP(A6,[0]!pole,3)</f>
        <v>Vejdělek Václav</v>
      </c>
      <c r="D6" s="30">
        <v>272</v>
      </c>
      <c r="E6" s="7">
        <v>132</v>
      </c>
      <c r="F6" s="7">
        <f>E6+D6</f>
        <v>404</v>
      </c>
      <c r="G6" s="7">
        <v>3</v>
      </c>
      <c r="H6" s="31">
        <v>3</v>
      </c>
      <c r="I6" s="32">
        <v>170</v>
      </c>
      <c r="J6" s="7">
        <v>62</v>
      </c>
      <c r="K6" s="7">
        <f>J6+I6</f>
        <v>232</v>
      </c>
      <c r="L6" s="7">
        <v>4</v>
      </c>
      <c r="M6" s="31">
        <v>0</v>
      </c>
      <c r="N6" s="32"/>
      <c r="O6" s="7"/>
      <c r="P6" s="7">
        <f>O6+N6</f>
        <v>0</v>
      </c>
      <c r="Q6" s="7"/>
      <c r="R6" s="31"/>
    </row>
    <row r="7" spans="1:18" ht="12.75">
      <c r="A7" s="19">
        <v>3</v>
      </c>
      <c r="B7" s="19"/>
      <c r="C7" s="20" t="str">
        <f>VLOOKUP(A7,[0]!pole,3)</f>
        <v>Štěpán Jaroslav</v>
      </c>
      <c r="D7" s="30">
        <v>250</v>
      </c>
      <c r="E7" s="7">
        <v>124</v>
      </c>
      <c r="F7" s="7">
        <f>E7+D7</f>
        <v>374</v>
      </c>
      <c r="G7" s="7">
        <v>5</v>
      </c>
      <c r="H7" s="31">
        <v>6</v>
      </c>
      <c r="I7" s="32">
        <v>169</v>
      </c>
      <c r="J7" s="7">
        <v>78</v>
      </c>
      <c r="K7" s="7">
        <f>J7+I7</f>
        <v>247</v>
      </c>
      <c r="L7" s="7">
        <v>7</v>
      </c>
      <c r="M7" s="31">
        <v>2</v>
      </c>
      <c r="N7" s="32"/>
      <c r="O7" s="7"/>
      <c r="P7" s="7">
        <f>O7+N7</f>
        <v>0</v>
      </c>
      <c r="Q7" s="7"/>
      <c r="R7" s="31"/>
    </row>
    <row r="8" spans="1:18" ht="13.5" thickBot="1">
      <c r="A8" s="21">
        <v>4</v>
      </c>
      <c r="B8" s="21"/>
      <c r="C8" s="22" t="str">
        <f>VLOOKUP(A8,[0]!pole,3)</f>
        <v>Škumát Josef</v>
      </c>
      <c r="D8" s="33">
        <v>248</v>
      </c>
      <c r="E8" s="34">
        <v>111</v>
      </c>
      <c r="F8" s="7">
        <f>E8+D8</f>
        <v>359</v>
      </c>
      <c r="G8" s="34">
        <v>7</v>
      </c>
      <c r="H8" s="35">
        <v>4</v>
      </c>
      <c r="I8" s="36">
        <v>148</v>
      </c>
      <c r="J8" s="34">
        <v>70</v>
      </c>
      <c r="K8" s="34">
        <f>J8+I8</f>
        <v>218</v>
      </c>
      <c r="L8" s="34">
        <v>7</v>
      </c>
      <c r="M8" s="35">
        <v>3</v>
      </c>
      <c r="N8" s="36"/>
      <c r="O8" s="34"/>
      <c r="P8" s="34">
        <f>O8+N8</f>
        <v>0</v>
      </c>
      <c r="Q8" s="34"/>
      <c r="R8" s="35"/>
    </row>
    <row r="9" spans="1:18" ht="13.5" thickBot="1">
      <c r="A9" s="23"/>
      <c r="B9" s="23">
        <v>101</v>
      </c>
      <c r="C9" s="24" t="str">
        <f>VLOOKUP(B9,[0]!dr,2)</f>
        <v>SKP Trutnov "D" - Prosečné</v>
      </c>
      <c r="D9" s="37">
        <f>D8+D7+D6+D5</f>
        <v>1048</v>
      </c>
      <c r="E9" s="37">
        <f aca="true" t="shared" si="0" ref="E9:R9">E8+E7+E6+E5</f>
        <v>496</v>
      </c>
      <c r="F9" s="37">
        <f t="shared" si="0"/>
        <v>1544</v>
      </c>
      <c r="G9" s="37">
        <f t="shared" si="0"/>
        <v>17</v>
      </c>
      <c r="H9" s="37">
        <f t="shared" si="0"/>
        <v>18</v>
      </c>
      <c r="I9" s="37">
        <f t="shared" si="0"/>
        <v>654</v>
      </c>
      <c r="J9" s="37">
        <f t="shared" si="0"/>
        <v>280</v>
      </c>
      <c r="K9" s="37">
        <f t="shared" si="0"/>
        <v>934</v>
      </c>
      <c r="L9" s="37">
        <f t="shared" si="0"/>
        <v>24</v>
      </c>
      <c r="M9" s="37">
        <f t="shared" si="0"/>
        <v>5</v>
      </c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1:18" ht="12.75">
      <c r="A10" s="25">
        <v>5</v>
      </c>
      <c r="B10" s="25"/>
      <c r="C10" s="26" t="str">
        <f>VLOOKUP(A10,[0]!pole,3)</f>
        <v>Bc. Slavík Karel</v>
      </c>
      <c r="D10" s="38">
        <v>261</v>
      </c>
      <c r="E10" s="6">
        <v>140</v>
      </c>
      <c r="F10" s="6">
        <f>E10+D10</f>
        <v>401</v>
      </c>
      <c r="G10" s="6">
        <v>2</v>
      </c>
      <c r="H10" s="39">
        <v>4</v>
      </c>
      <c r="I10" s="40">
        <v>172</v>
      </c>
      <c r="J10" s="6">
        <v>65</v>
      </c>
      <c r="K10" s="6">
        <f>J10+I10</f>
        <v>237</v>
      </c>
      <c r="L10" s="6">
        <v>4</v>
      </c>
      <c r="M10" s="39">
        <v>3</v>
      </c>
      <c r="N10" s="40"/>
      <c r="O10" s="6"/>
      <c r="P10" s="6">
        <f>O10+N10</f>
        <v>0</v>
      </c>
      <c r="Q10" s="6"/>
      <c r="R10" s="39"/>
    </row>
    <row r="11" spans="1:18" ht="12.75">
      <c r="A11" s="25">
        <v>6</v>
      </c>
      <c r="B11" s="25"/>
      <c r="C11" s="26" t="str">
        <f>VLOOKUP(A11,[0]!pole,3)</f>
        <v>Vondráček Ivan</v>
      </c>
      <c r="D11" s="38">
        <v>268</v>
      </c>
      <c r="E11" s="6">
        <v>133</v>
      </c>
      <c r="F11" s="6">
        <f>E11+D11</f>
        <v>401</v>
      </c>
      <c r="G11" s="6">
        <v>1</v>
      </c>
      <c r="H11" s="39">
        <v>2</v>
      </c>
      <c r="I11" s="40">
        <v>171</v>
      </c>
      <c r="J11" s="6">
        <v>96</v>
      </c>
      <c r="K11" s="6">
        <f>J11+I11</f>
        <v>267</v>
      </c>
      <c r="L11" s="6">
        <v>2</v>
      </c>
      <c r="M11" s="39">
        <v>4</v>
      </c>
      <c r="N11" s="40"/>
      <c r="O11" s="6"/>
      <c r="P11" s="6">
        <f>O11+N11</f>
        <v>0</v>
      </c>
      <c r="Q11" s="6"/>
      <c r="R11" s="39"/>
    </row>
    <row r="12" spans="1:18" ht="12.75">
      <c r="A12" s="25">
        <v>7</v>
      </c>
      <c r="B12" s="25"/>
      <c r="C12" s="26" t="str">
        <f>VLOOKUP(A12,[0]!pole,3)</f>
        <v>Tauerová Lucie</v>
      </c>
      <c r="D12" s="38">
        <v>290</v>
      </c>
      <c r="E12" s="6">
        <v>115</v>
      </c>
      <c r="F12" s="6">
        <f>E12+D12</f>
        <v>405</v>
      </c>
      <c r="G12" s="6">
        <v>4</v>
      </c>
      <c r="H12" s="39">
        <v>4</v>
      </c>
      <c r="I12" s="40">
        <v>152</v>
      </c>
      <c r="J12" s="6">
        <v>83</v>
      </c>
      <c r="K12" s="6">
        <f>J12+I12</f>
        <v>235</v>
      </c>
      <c r="L12" s="6">
        <v>2</v>
      </c>
      <c r="M12" s="39">
        <v>2</v>
      </c>
      <c r="N12" s="40"/>
      <c r="O12" s="6"/>
      <c r="P12" s="6">
        <f>O12+N12</f>
        <v>0</v>
      </c>
      <c r="Q12" s="6"/>
      <c r="R12" s="39"/>
    </row>
    <row r="13" spans="1:18" ht="13.5" thickBot="1">
      <c r="A13" s="25">
        <v>8</v>
      </c>
      <c r="B13" s="25"/>
      <c r="C13" s="28" t="str">
        <f>VLOOKUP(A13,[0]!pole,3)</f>
        <v>Tauer Václav</v>
      </c>
      <c r="D13" s="41">
        <v>271</v>
      </c>
      <c r="E13" s="42">
        <v>124</v>
      </c>
      <c r="F13" s="42">
        <f>E13+D13</f>
        <v>395</v>
      </c>
      <c r="G13" s="42">
        <v>7</v>
      </c>
      <c r="H13" s="43">
        <v>4</v>
      </c>
      <c r="I13" s="44">
        <v>171</v>
      </c>
      <c r="J13" s="42">
        <v>79</v>
      </c>
      <c r="K13" s="42">
        <f>J13+I13</f>
        <v>250</v>
      </c>
      <c r="L13" s="42">
        <v>1</v>
      </c>
      <c r="M13" s="43">
        <v>2</v>
      </c>
      <c r="N13" s="44"/>
      <c r="O13" s="42"/>
      <c r="P13" s="42">
        <f>O13+N13</f>
        <v>0</v>
      </c>
      <c r="Q13" s="42"/>
      <c r="R13" s="43"/>
    </row>
    <row r="14" spans="1:18" ht="13.5" thickBot="1">
      <c r="A14" s="29"/>
      <c r="B14" s="29">
        <v>102</v>
      </c>
      <c r="C14" s="24" t="str">
        <f>VLOOKUP(B14,[0]!dr,2)</f>
        <v>SKP Trutnov "A" </v>
      </c>
      <c r="D14" s="45">
        <f aca="true" t="shared" si="1" ref="D14:R14">D13+D12+D11+D10</f>
        <v>1090</v>
      </c>
      <c r="E14" s="46">
        <f t="shared" si="1"/>
        <v>512</v>
      </c>
      <c r="F14" s="46">
        <f t="shared" si="1"/>
        <v>1602</v>
      </c>
      <c r="G14" s="46">
        <f t="shared" si="1"/>
        <v>14</v>
      </c>
      <c r="H14" s="47">
        <f t="shared" si="1"/>
        <v>14</v>
      </c>
      <c r="I14" s="45">
        <f t="shared" si="1"/>
        <v>666</v>
      </c>
      <c r="J14" s="46">
        <f t="shared" si="1"/>
        <v>323</v>
      </c>
      <c r="K14" s="46">
        <f t="shared" si="1"/>
        <v>989</v>
      </c>
      <c r="L14" s="46">
        <f t="shared" si="1"/>
        <v>9</v>
      </c>
      <c r="M14" s="47">
        <f t="shared" si="1"/>
        <v>11</v>
      </c>
      <c r="N14" s="45">
        <f t="shared" si="1"/>
        <v>0</v>
      </c>
      <c r="O14" s="46">
        <f t="shared" si="1"/>
        <v>0</v>
      </c>
      <c r="P14" s="46">
        <f t="shared" si="1"/>
        <v>0</v>
      </c>
      <c r="Q14" s="46">
        <f t="shared" si="1"/>
        <v>0</v>
      </c>
      <c r="R14" s="47">
        <f t="shared" si="1"/>
        <v>0</v>
      </c>
    </row>
    <row r="15" spans="1:18" ht="12.75">
      <c r="A15" s="19">
        <v>9</v>
      </c>
      <c r="B15" s="19"/>
      <c r="C15" s="20" t="str">
        <f>VLOOKUP(A15,[0]!pole,3)</f>
        <v>Knap Miroslav</v>
      </c>
      <c r="D15" s="30">
        <v>280</v>
      </c>
      <c r="E15" s="7">
        <v>120</v>
      </c>
      <c r="F15" s="7">
        <f>E15+D15</f>
        <v>400</v>
      </c>
      <c r="G15" s="7">
        <v>8</v>
      </c>
      <c r="H15" s="31">
        <v>3</v>
      </c>
      <c r="I15" s="32">
        <v>171</v>
      </c>
      <c r="J15" s="7">
        <v>71</v>
      </c>
      <c r="K15" s="7">
        <f>J15+I15</f>
        <v>242</v>
      </c>
      <c r="L15" s="7">
        <v>4</v>
      </c>
      <c r="M15" s="31">
        <v>1</v>
      </c>
      <c r="N15" s="32"/>
      <c r="O15" s="7"/>
      <c r="P15" s="7">
        <f>O15+N15</f>
        <v>0</v>
      </c>
      <c r="Q15" s="7"/>
      <c r="R15" s="31"/>
    </row>
    <row r="16" spans="1:18" ht="12.75">
      <c r="A16" s="19">
        <v>10</v>
      </c>
      <c r="B16" s="19"/>
      <c r="C16" s="20" t="str">
        <f>VLOOKUP(A16,[0]!pole,3)</f>
        <v>Medlík Karel</v>
      </c>
      <c r="D16" s="30">
        <v>266</v>
      </c>
      <c r="E16" s="7">
        <v>132</v>
      </c>
      <c r="F16" s="7">
        <f>E16+D16</f>
        <v>398</v>
      </c>
      <c r="G16" s="7">
        <v>1</v>
      </c>
      <c r="H16" s="31">
        <v>3</v>
      </c>
      <c r="I16" s="32">
        <v>177</v>
      </c>
      <c r="J16" s="7">
        <v>80</v>
      </c>
      <c r="K16" s="7">
        <f>J16+I16</f>
        <v>257</v>
      </c>
      <c r="L16" s="7">
        <v>2</v>
      </c>
      <c r="M16" s="31">
        <v>2</v>
      </c>
      <c r="N16" s="32"/>
      <c r="O16" s="7"/>
      <c r="P16" s="7">
        <f>O16+N16</f>
        <v>0</v>
      </c>
      <c r="Q16" s="7"/>
      <c r="R16" s="31"/>
    </row>
    <row r="17" spans="1:18" ht="12.75">
      <c r="A17" s="19">
        <v>11</v>
      </c>
      <c r="B17" s="19"/>
      <c r="C17" s="20" t="str">
        <f>VLOOKUP(A17,[0]!pole,3)</f>
        <v>Hažva Martin</v>
      </c>
      <c r="D17" s="30">
        <v>262</v>
      </c>
      <c r="E17" s="7">
        <v>118</v>
      </c>
      <c r="F17" s="7">
        <f>E17+D17</f>
        <v>380</v>
      </c>
      <c r="G17" s="7">
        <v>3</v>
      </c>
      <c r="H17" s="31">
        <v>6</v>
      </c>
      <c r="I17" s="32">
        <v>154</v>
      </c>
      <c r="J17" s="7">
        <v>88</v>
      </c>
      <c r="K17" s="7">
        <f>J17+I17</f>
        <v>242</v>
      </c>
      <c r="L17" s="7">
        <v>1</v>
      </c>
      <c r="M17" s="31">
        <v>2</v>
      </c>
      <c r="N17" s="32"/>
      <c r="O17" s="7"/>
      <c r="P17" s="7">
        <f>O17+N17</f>
        <v>0</v>
      </c>
      <c r="Q17" s="7"/>
      <c r="R17" s="31"/>
    </row>
    <row r="18" spans="1:18" ht="13.5" thickBot="1">
      <c r="A18" s="21">
        <v>12</v>
      </c>
      <c r="B18" s="21"/>
      <c r="C18" s="22" t="str">
        <f>VLOOKUP(A18,[0]!pole,3)</f>
        <v>Louda Pavel</v>
      </c>
      <c r="D18" s="33">
        <v>267</v>
      </c>
      <c r="E18" s="34">
        <v>152</v>
      </c>
      <c r="F18" s="7">
        <f>E18+D18</f>
        <v>419</v>
      </c>
      <c r="G18" s="34">
        <v>3</v>
      </c>
      <c r="H18" s="35">
        <v>7</v>
      </c>
      <c r="I18" s="36">
        <v>161</v>
      </c>
      <c r="J18" s="34">
        <v>83</v>
      </c>
      <c r="K18" s="34">
        <f>J18+I18</f>
        <v>244</v>
      </c>
      <c r="L18" s="34">
        <v>4</v>
      </c>
      <c r="M18" s="35">
        <v>2</v>
      </c>
      <c r="N18" s="36"/>
      <c r="O18" s="34"/>
      <c r="P18" s="34">
        <f>O18+N18</f>
        <v>0</v>
      </c>
      <c r="Q18" s="34"/>
      <c r="R18" s="35"/>
    </row>
    <row r="19" spans="1:18" ht="13.5" thickBot="1">
      <c r="A19" s="23"/>
      <c r="B19" s="23">
        <v>103</v>
      </c>
      <c r="C19" s="24" t="str">
        <f>VLOOKUP(B19,[0]!dr,2)</f>
        <v>SKP Jičín</v>
      </c>
      <c r="D19" s="37">
        <f aca="true" t="shared" si="2" ref="D19:R19">D18+D17+D16+D15</f>
        <v>1075</v>
      </c>
      <c r="E19" s="37">
        <f t="shared" si="2"/>
        <v>522</v>
      </c>
      <c r="F19" s="37">
        <f t="shared" si="2"/>
        <v>1597</v>
      </c>
      <c r="G19" s="37">
        <f t="shared" si="2"/>
        <v>15</v>
      </c>
      <c r="H19" s="37">
        <f t="shared" si="2"/>
        <v>19</v>
      </c>
      <c r="I19" s="37">
        <f t="shared" si="2"/>
        <v>663</v>
      </c>
      <c r="J19" s="37">
        <f t="shared" si="2"/>
        <v>322</v>
      </c>
      <c r="K19" s="37">
        <f t="shared" si="2"/>
        <v>985</v>
      </c>
      <c r="L19" s="37">
        <f t="shared" si="2"/>
        <v>11</v>
      </c>
      <c r="M19" s="37">
        <f t="shared" si="2"/>
        <v>7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</row>
    <row r="20" spans="1:18" ht="12.75">
      <c r="A20" s="25">
        <v>13</v>
      </c>
      <c r="B20" s="25"/>
      <c r="C20" s="26" t="str">
        <f>VLOOKUP(A20,[0]!pole,3)</f>
        <v>Babka Zdeněk</v>
      </c>
      <c r="D20" s="38">
        <v>267</v>
      </c>
      <c r="E20" s="6">
        <v>128</v>
      </c>
      <c r="F20" s="6">
        <f>E20+D20</f>
        <v>395</v>
      </c>
      <c r="G20" s="6">
        <v>3</v>
      </c>
      <c r="H20" s="39">
        <v>5</v>
      </c>
      <c r="I20" s="40">
        <v>165</v>
      </c>
      <c r="J20" s="6">
        <v>68</v>
      </c>
      <c r="K20" s="6">
        <f>J20+I20</f>
        <v>233</v>
      </c>
      <c r="L20" s="6">
        <v>5</v>
      </c>
      <c r="M20" s="39">
        <v>0</v>
      </c>
      <c r="N20" s="40"/>
      <c r="O20" s="6"/>
      <c r="P20" s="6">
        <f>O20+N20</f>
        <v>0</v>
      </c>
      <c r="Q20" s="6"/>
      <c r="R20" s="39"/>
    </row>
    <row r="21" spans="1:18" ht="12.75">
      <c r="A21" s="25">
        <v>14</v>
      </c>
      <c r="B21" s="25"/>
      <c r="C21" s="26" t="str">
        <f>VLOOKUP(A21,[0]!pole,3)</f>
        <v>Van Steelantová Ilona</v>
      </c>
      <c r="D21" s="38">
        <v>240</v>
      </c>
      <c r="E21" s="6">
        <v>123</v>
      </c>
      <c r="F21" s="6">
        <f>E21+D21</f>
        <v>363</v>
      </c>
      <c r="G21" s="6">
        <v>7</v>
      </c>
      <c r="H21" s="39">
        <v>5</v>
      </c>
      <c r="I21" s="40">
        <v>174</v>
      </c>
      <c r="J21" s="6">
        <v>75</v>
      </c>
      <c r="K21" s="6">
        <f>J21+I21</f>
        <v>249</v>
      </c>
      <c r="L21" s="6">
        <v>3</v>
      </c>
      <c r="M21" s="39">
        <v>1</v>
      </c>
      <c r="N21" s="40"/>
      <c r="O21" s="6"/>
      <c r="P21" s="6">
        <f>O21+N21</f>
        <v>0</v>
      </c>
      <c r="Q21" s="6"/>
      <c r="R21" s="39"/>
    </row>
    <row r="22" spans="1:18" ht="12.75">
      <c r="A22" s="25">
        <v>15</v>
      </c>
      <c r="B22" s="25"/>
      <c r="C22" s="26" t="str">
        <f>VLOOKUP(A22,[0]!pole,3)</f>
        <v>Kyncl Roman</v>
      </c>
      <c r="D22" s="38">
        <v>270</v>
      </c>
      <c r="E22" s="6">
        <v>121</v>
      </c>
      <c r="F22" s="6">
        <f>E22+D22</f>
        <v>391</v>
      </c>
      <c r="G22" s="6">
        <v>2</v>
      </c>
      <c r="H22" s="39">
        <v>1</v>
      </c>
      <c r="I22" s="40">
        <v>182</v>
      </c>
      <c r="J22" s="6">
        <v>50</v>
      </c>
      <c r="K22" s="6">
        <f>J22+I22</f>
        <v>232</v>
      </c>
      <c r="L22" s="6">
        <v>7</v>
      </c>
      <c r="M22" s="39">
        <v>2</v>
      </c>
      <c r="N22" s="40"/>
      <c r="O22" s="6"/>
      <c r="P22" s="6">
        <f>O22+N22</f>
        <v>0</v>
      </c>
      <c r="Q22" s="6"/>
      <c r="R22" s="39"/>
    </row>
    <row r="23" spans="1:18" ht="13.5" thickBot="1">
      <c r="A23" s="27">
        <v>16</v>
      </c>
      <c r="B23" s="27"/>
      <c r="C23" s="28" t="str">
        <f>VLOOKUP(A23,[0]!pole,3)</f>
        <v>Sládková Naďa</v>
      </c>
      <c r="D23" s="41">
        <v>247</v>
      </c>
      <c r="E23" s="42">
        <v>133</v>
      </c>
      <c r="F23" s="42">
        <f>E23+D23</f>
        <v>380</v>
      </c>
      <c r="G23" s="42">
        <v>7</v>
      </c>
      <c r="H23" s="43">
        <v>5</v>
      </c>
      <c r="I23" s="44">
        <v>148</v>
      </c>
      <c r="J23" s="42">
        <v>58</v>
      </c>
      <c r="K23" s="42">
        <f>J23+I23</f>
        <v>206</v>
      </c>
      <c r="L23" s="42">
        <v>9</v>
      </c>
      <c r="M23" s="43">
        <v>0</v>
      </c>
      <c r="N23" s="44"/>
      <c r="O23" s="42"/>
      <c r="P23" s="42">
        <f>O23+N23</f>
        <v>0</v>
      </c>
      <c r="Q23" s="42"/>
      <c r="R23" s="43"/>
    </row>
    <row r="24" spans="1:18" ht="13.5" thickBot="1">
      <c r="A24" s="29"/>
      <c r="B24" s="29">
        <v>104</v>
      </c>
      <c r="C24" s="24" t="str">
        <f>VLOOKUP(B24,[0]!dr,2)</f>
        <v>SKP Trutnov "B"</v>
      </c>
      <c r="D24" s="45">
        <f aca="true" t="shared" si="3" ref="D24:R24">D23+D22+D21+D20</f>
        <v>1024</v>
      </c>
      <c r="E24" s="46">
        <f t="shared" si="3"/>
        <v>505</v>
      </c>
      <c r="F24" s="46">
        <f t="shared" si="3"/>
        <v>1529</v>
      </c>
      <c r="G24" s="46">
        <f t="shared" si="3"/>
        <v>19</v>
      </c>
      <c r="H24" s="47">
        <f t="shared" si="3"/>
        <v>16</v>
      </c>
      <c r="I24" s="45">
        <f t="shared" si="3"/>
        <v>669</v>
      </c>
      <c r="J24" s="46">
        <f t="shared" si="3"/>
        <v>251</v>
      </c>
      <c r="K24" s="46">
        <f t="shared" si="3"/>
        <v>920</v>
      </c>
      <c r="L24" s="46">
        <f t="shared" si="3"/>
        <v>24</v>
      </c>
      <c r="M24" s="47">
        <f t="shared" si="3"/>
        <v>3</v>
      </c>
      <c r="N24" s="45">
        <f t="shared" si="3"/>
        <v>0</v>
      </c>
      <c r="O24" s="46">
        <f t="shared" si="3"/>
        <v>0</v>
      </c>
      <c r="P24" s="46">
        <f t="shared" si="3"/>
        <v>0</v>
      </c>
      <c r="Q24" s="46">
        <f t="shared" si="3"/>
        <v>0</v>
      </c>
      <c r="R24" s="47">
        <f t="shared" si="3"/>
        <v>0</v>
      </c>
    </row>
    <row r="25" spans="1:18" ht="12.75">
      <c r="A25" s="19">
        <v>17</v>
      </c>
      <c r="B25" s="19"/>
      <c r="C25" s="20" t="str">
        <f>VLOOKUP(A25,[0]!pole,3)</f>
        <v>Pavlíček Rudolf</v>
      </c>
      <c r="D25" s="30">
        <v>250</v>
      </c>
      <c r="E25" s="7">
        <v>145</v>
      </c>
      <c r="F25" s="7">
        <f>E25+D25</f>
        <v>395</v>
      </c>
      <c r="G25" s="7">
        <v>6</v>
      </c>
      <c r="H25" s="31">
        <v>2</v>
      </c>
      <c r="I25" s="32">
        <v>168</v>
      </c>
      <c r="J25" s="7">
        <v>77</v>
      </c>
      <c r="K25" s="7">
        <f>J25+I25</f>
        <v>245</v>
      </c>
      <c r="L25" s="7">
        <v>1</v>
      </c>
      <c r="M25" s="31">
        <v>2</v>
      </c>
      <c r="N25" s="32"/>
      <c r="O25" s="7"/>
      <c r="P25" s="7">
        <f>O25+N25</f>
        <v>0</v>
      </c>
      <c r="Q25" s="7"/>
      <c r="R25" s="31"/>
    </row>
    <row r="26" spans="1:18" ht="12.75">
      <c r="A26" s="19">
        <v>18</v>
      </c>
      <c r="B26" s="19"/>
      <c r="C26" s="20" t="str">
        <f>VLOOKUP(A26,[0]!pole,3)</f>
        <v>Rejna Oldřich</v>
      </c>
      <c r="D26" s="30">
        <v>249</v>
      </c>
      <c r="E26" s="7">
        <v>98</v>
      </c>
      <c r="F26" s="7">
        <f>E26+D26</f>
        <v>347</v>
      </c>
      <c r="G26" s="7">
        <v>10</v>
      </c>
      <c r="H26" s="31">
        <v>3</v>
      </c>
      <c r="I26" s="32">
        <v>170</v>
      </c>
      <c r="J26" s="7">
        <v>80</v>
      </c>
      <c r="K26" s="7">
        <f>J26+I26</f>
        <v>250</v>
      </c>
      <c r="L26" s="7">
        <v>3</v>
      </c>
      <c r="M26" s="31">
        <v>1</v>
      </c>
      <c r="N26" s="32"/>
      <c r="O26" s="7"/>
      <c r="P26" s="7">
        <f>O26+N26</f>
        <v>0</v>
      </c>
      <c r="Q26" s="7"/>
      <c r="R26" s="31"/>
    </row>
    <row r="27" spans="1:18" ht="12.75">
      <c r="A27" s="19">
        <v>19</v>
      </c>
      <c r="B27" s="19"/>
      <c r="C27" s="20" t="str">
        <f>VLOOKUP(A27,[0]!pole,3)</f>
        <v>Kalců Iva</v>
      </c>
      <c r="D27" s="30">
        <v>250</v>
      </c>
      <c r="E27" s="7">
        <v>118</v>
      </c>
      <c r="F27" s="7">
        <f>E27+D27</f>
        <v>368</v>
      </c>
      <c r="G27" s="7">
        <v>6</v>
      </c>
      <c r="H27" s="31">
        <v>5</v>
      </c>
      <c r="I27" s="32">
        <v>158</v>
      </c>
      <c r="J27" s="7">
        <v>67</v>
      </c>
      <c r="K27" s="7">
        <f>J27+I27</f>
        <v>225</v>
      </c>
      <c r="L27" s="7">
        <v>6</v>
      </c>
      <c r="M27" s="31">
        <v>0</v>
      </c>
      <c r="N27" s="32"/>
      <c r="O27" s="7"/>
      <c r="P27" s="7">
        <f>O27+N27</f>
        <v>0</v>
      </c>
      <c r="Q27" s="7"/>
      <c r="R27" s="31"/>
    </row>
    <row r="28" spans="1:18" ht="13.5" thickBot="1">
      <c r="A28" s="21">
        <v>20</v>
      </c>
      <c r="B28" s="21"/>
      <c r="C28" s="22" t="str">
        <f>VLOOKUP(A28,[0]!pole,3)</f>
        <v>Kalců Petr</v>
      </c>
      <c r="D28" s="33">
        <v>256</v>
      </c>
      <c r="E28" s="34">
        <v>151</v>
      </c>
      <c r="F28" s="7">
        <f>E28+D28</f>
        <v>407</v>
      </c>
      <c r="G28" s="34">
        <v>8</v>
      </c>
      <c r="H28" s="35">
        <v>10</v>
      </c>
      <c r="I28" s="36">
        <v>170</v>
      </c>
      <c r="J28" s="34">
        <v>53</v>
      </c>
      <c r="K28" s="34">
        <f>J28+I28</f>
        <v>223</v>
      </c>
      <c r="L28" s="34">
        <v>9</v>
      </c>
      <c r="M28" s="35">
        <v>1</v>
      </c>
      <c r="N28" s="36"/>
      <c r="O28" s="34"/>
      <c r="P28" s="34">
        <f>O28+N28</f>
        <v>0</v>
      </c>
      <c r="Q28" s="34"/>
      <c r="R28" s="35"/>
    </row>
    <row r="29" spans="1:18" ht="13.5" thickBot="1">
      <c r="A29" s="23"/>
      <c r="B29" s="23">
        <v>105</v>
      </c>
      <c r="C29" s="24" t="str">
        <f>VLOOKUP(B29,[0]!dr,2)</f>
        <v>SKP Sever-Turbo Ústí nad L."A"</v>
      </c>
      <c r="D29" s="37">
        <f aca="true" t="shared" si="4" ref="D29:R29">D28+D27+D26+D25</f>
        <v>1005</v>
      </c>
      <c r="E29" s="37">
        <f t="shared" si="4"/>
        <v>512</v>
      </c>
      <c r="F29" s="37">
        <f t="shared" si="4"/>
        <v>1517</v>
      </c>
      <c r="G29" s="37">
        <f t="shared" si="4"/>
        <v>30</v>
      </c>
      <c r="H29" s="37">
        <f t="shared" si="4"/>
        <v>20</v>
      </c>
      <c r="I29" s="37">
        <f t="shared" si="4"/>
        <v>666</v>
      </c>
      <c r="J29" s="37">
        <f t="shared" si="4"/>
        <v>277</v>
      </c>
      <c r="K29" s="37">
        <f t="shared" si="4"/>
        <v>943</v>
      </c>
      <c r="L29" s="37">
        <f t="shared" si="4"/>
        <v>19</v>
      </c>
      <c r="M29" s="37">
        <f t="shared" si="4"/>
        <v>4</v>
      </c>
      <c r="N29" s="37">
        <f t="shared" si="4"/>
        <v>0</v>
      </c>
      <c r="O29" s="37">
        <f t="shared" si="4"/>
        <v>0</v>
      </c>
      <c r="P29" s="37">
        <f t="shared" si="4"/>
        <v>0</v>
      </c>
      <c r="Q29" s="37">
        <f t="shared" si="4"/>
        <v>0</v>
      </c>
      <c r="R29" s="37">
        <f t="shared" si="4"/>
        <v>0</v>
      </c>
    </row>
    <row r="30" spans="1:18" ht="12.75">
      <c r="A30" s="25">
        <v>21</v>
      </c>
      <c r="B30" s="25"/>
      <c r="C30" s="26" t="str">
        <f>VLOOKUP(A30,[0]!pole,3)</f>
        <v>Kulichová Dagmar</v>
      </c>
      <c r="D30" s="38">
        <v>228</v>
      </c>
      <c r="E30" s="6">
        <v>73</v>
      </c>
      <c r="F30" s="6">
        <f>E30+D30</f>
        <v>301</v>
      </c>
      <c r="G30" s="6">
        <v>26</v>
      </c>
      <c r="H30" s="39">
        <v>1</v>
      </c>
      <c r="I30" s="40">
        <v>140</v>
      </c>
      <c r="J30" s="6">
        <v>44</v>
      </c>
      <c r="K30" s="6">
        <f>J30+I30</f>
        <v>184</v>
      </c>
      <c r="L30" s="6">
        <v>12</v>
      </c>
      <c r="M30" s="39">
        <v>0</v>
      </c>
      <c r="N30" s="40"/>
      <c r="O30" s="6"/>
      <c r="P30" s="6">
        <f>O30+N30</f>
        <v>0</v>
      </c>
      <c r="Q30" s="6"/>
      <c r="R30" s="39"/>
    </row>
    <row r="31" spans="1:18" ht="12.75">
      <c r="A31" s="25">
        <v>22</v>
      </c>
      <c r="B31" s="25"/>
      <c r="C31" s="26" t="str">
        <f>VLOOKUP(A31,[0]!pole,3)</f>
        <v>Schrabal Viktor</v>
      </c>
      <c r="D31" s="38">
        <v>245</v>
      </c>
      <c r="E31" s="6">
        <v>75</v>
      </c>
      <c r="F31" s="6">
        <f>E31+D31</f>
        <v>320</v>
      </c>
      <c r="G31" s="6">
        <v>23</v>
      </c>
      <c r="H31" s="39">
        <v>0</v>
      </c>
      <c r="I31" s="40">
        <v>143</v>
      </c>
      <c r="J31" s="6">
        <v>62</v>
      </c>
      <c r="K31" s="6">
        <f>J31+I31</f>
        <v>205</v>
      </c>
      <c r="L31" s="6">
        <v>9</v>
      </c>
      <c r="M31" s="39">
        <v>1</v>
      </c>
      <c r="N31" s="40"/>
      <c r="O31" s="6"/>
      <c r="P31" s="6">
        <f>O31+N31</f>
        <v>0</v>
      </c>
      <c r="Q31" s="6"/>
      <c r="R31" s="39"/>
    </row>
    <row r="32" spans="1:18" ht="12.75">
      <c r="A32" s="25">
        <v>23</v>
      </c>
      <c r="B32" s="25"/>
      <c r="C32" s="26" t="str">
        <f>VLOOKUP(A32,[0]!pole,3)</f>
        <v>Kubíček Tomáš</v>
      </c>
      <c r="D32" s="38">
        <v>258</v>
      </c>
      <c r="E32" s="6">
        <v>133</v>
      </c>
      <c r="F32" s="6">
        <f>E32+D32</f>
        <v>391</v>
      </c>
      <c r="G32" s="6">
        <v>3</v>
      </c>
      <c r="H32" s="39">
        <v>6</v>
      </c>
      <c r="I32" s="40">
        <v>179</v>
      </c>
      <c r="J32" s="6">
        <v>96</v>
      </c>
      <c r="K32" s="6">
        <f>J32+I32</f>
        <v>275</v>
      </c>
      <c r="L32" s="6">
        <v>3</v>
      </c>
      <c r="M32" s="39">
        <v>4</v>
      </c>
      <c r="N32" s="40"/>
      <c r="O32" s="6"/>
      <c r="P32" s="6">
        <f>O32+N32</f>
        <v>0</v>
      </c>
      <c r="Q32" s="6"/>
      <c r="R32" s="39"/>
    </row>
    <row r="33" spans="1:18" ht="13.5" thickBot="1">
      <c r="A33" s="27">
        <v>24</v>
      </c>
      <c r="B33" s="27"/>
      <c r="C33" s="28" t="str">
        <f>VLOOKUP(A33,[0]!pole,3)</f>
        <v>Hejnová Lenka</v>
      </c>
      <c r="D33" s="41">
        <v>239</v>
      </c>
      <c r="E33" s="42">
        <v>120</v>
      </c>
      <c r="F33" s="42">
        <f>E33+D33</f>
        <v>359</v>
      </c>
      <c r="G33" s="42">
        <v>9</v>
      </c>
      <c r="H33" s="43">
        <v>1</v>
      </c>
      <c r="I33" s="44">
        <v>150</v>
      </c>
      <c r="J33" s="42">
        <v>51</v>
      </c>
      <c r="K33" s="42">
        <f>J33+I33</f>
        <v>201</v>
      </c>
      <c r="L33" s="42">
        <v>10</v>
      </c>
      <c r="M33" s="43">
        <v>0</v>
      </c>
      <c r="N33" s="44"/>
      <c r="O33" s="42"/>
      <c r="P33" s="42">
        <f>O33+N33</f>
        <v>0</v>
      </c>
      <c r="Q33" s="42"/>
      <c r="R33" s="43"/>
    </row>
    <row r="34" spans="1:18" ht="13.5" thickBot="1">
      <c r="A34" s="29"/>
      <c r="B34" s="29">
        <v>106</v>
      </c>
      <c r="C34" s="24" t="str">
        <f>VLOOKUP(B34,[0]!dr,2)</f>
        <v>SKP Trutnov "C" - Jepice</v>
      </c>
      <c r="D34" s="45">
        <f aca="true" t="shared" si="5" ref="D34:R34">D33+D32+D31+D30</f>
        <v>970</v>
      </c>
      <c r="E34" s="46">
        <f t="shared" si="5"/>
        <v>401</v>
      </c>
      <c r="F34" s="46">
        <f t="shared" si="5"/>
        <v>1371</v>
      </c>
      <c r="G34" s="46">
        <f t="shared" si="5"/>
        <v>61</v>
      </c>
      <c r="H34" s="47">
        <f t="shared" si="5"/>
        <v>8</v>
      </c>
      <c r="I34" s="45">
        <f t="shared" si="5"/>
        <v>612</v>
      </c>
      <c r="J34" s="46">
        <f t="shared" si="5"/>
        <v>253</v>
      </c>
      <c r="K34" s="46">
        <f t="shared" si="5"/>
        <v>865</v>
      </c>
      <c r="L34" s="46">
        <f t="shared" si="5"/>
        <v>34</v>
      </c>
      <c r="M34" s="47">
        <f t="shared" si="5"/>
        <v>5</v>
      </c>
      <c r="N34" s="45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47">
        <f t="shared" si="5"/>
        <v>0</v>
      </c>
    </row>
    <row r="35" spans="1:18" ht="12.75">
      <c r="A35" s="19">
        <v>25</v>
      </c>
      <c r="B35" s="19"/>
      <c r="C35" s="20" t="str">
        <f>VLOOKUP(A35,[0]!pole,3)</f>
        <v>Klacek Jaroslav</v>
      </c>
      <c r="D35" s="30">
        <v>235</v>
      </c>
      <c r="E35" s="7">
        <v>85</v>
      </c>
      <c r="F35" s="7">
        <f>E35+D35</f>
        <v>320</v>
      </c>
      <c r="G35" s="7">
        <v>23</v>
      </c>
      <c r="H35" s="31">
        <v>7</v>
      </c>
      <c r="I35" s="32">
        <v>131</v>
      </c>
      <c r="J35" s="7">
        <v>44</v>
      </c>
      <c r="K35" s="7">
        <f>J35+I35</f>
        <v>175</v>
      </c>
      <c r="L35" s="7">
        <v>15</v>
      </c>
      <c r="M35" s="31">
        <v>1</v>
      </c>
      <c r="N35" s="32"/>
      <c r="O35" s="7"/>
      <c r="P35" s="7">
        <f>O35+N35</f>
        <v>0</v>
      </c>
      <c r="Q35" s="7"/>
      <c r="R35" s="31"/>
    </row>
    <row r="36" spans="1:18" ht="12.75">
      <c r="A36" s="19">
        <v>26</v>
      </c>
      <c r="B36" s="19"/>
      <c r="C36" s="20" t="str">
        <f>VLOOKUP(A36,[0]!pole,3)</f>
        <v>Hajská Lenka</v>
      </c>
      <c r="D36" s="30">
        <v>193</v>
      </c>
      <c r="E36" s="7">
        <v>75</v>
      </c>
      <c r="F36" s="7">
        <f>E36+D36</f>
        <v>268</v>
      </c>
      <c r="G36" s="7">
        <v>22</v>
      </c>
      <c r="H36" s="31">
        <v>2</v>
      </c>
      <c r="I36" s="32">
        <v>102</v>
      </c>
      <c r="J36" s="7">
        <v>35</v>
      </c>
      <c r="K36" s="7">
        <f>J36+I36</f>
        <v>137</v>
      </c>
      <c r="L36" s="7">
        <v>27</v>
      </c>
      <c r="M36" s="31">
        <v>0</v>
      </c>
      <c r="N36" s="32"/>
      <c r="O36" s="7"/>
      <c r="P36" s="7">
        <f>O36+N36</f>
        <v>0</v>
      </c>
      <c r="Q36" s="7"/>
      <c r="R36" s="31"/>
    </row>
    <row r="37" spans="1:18" ht="12.75">
      <c r="A37" s="19">
        <v>27</v>
      </c>
      <c r="B37" s="19"/>
      <c r="C37" s="20" t="str">
        <f>VLOOKUP(A37,[0]!pole,3)</f>
        <v>Ing. Berger Jiří</v>
      </c>
      <c r="D37" s="30">
        <v>248</v>
      </c>
      <c r="E37" s="7">
        <v>85</v>
      </c>
      <c r="F37" s="7">
        <f>E37+D37</f>
        <v>333</v>
      </c>
      <c r="G37" s="7">
        <v>14</v>
      </c>
      <c r="H37" s="31">
        <v>5</v>
      </c>
      <c r="I37" s="32">
        <v>158</v>
      </c>
      <c r="J37" s="7">
        <v>65</v>
      </c>
      <c r="K37" s="7">
        <f>J37+I37</f>
        <v>223</v>
      </c>
      <c r="L37" s="7">
        <v>11</v>
      </c>
      <c r="M37" s="31">
        <v>0</v>
      </c>
      <c r="N37" s="32"/>
      <c r="O37" s="7"/>
      <c r="P37" s="7">
        <f>O37+N37</f>
        <v>0</v>
      </c>
      <c r="Q37" s="7"/>
      <c r="R37" s="31"/>
    </row>
    <row r="38" spans="1:18" ht="13.5" thickBot="1">
      <c r="A38" s="21">
        <v>28</v>
      </c>
      <c r="B38" s="21"/>
      <c r="C38" s="22" t="str">
        <f>VLOOKUP(A38,[0]!pole,3)</f>
        <v>Novák Radek</v>
      </c>
      <c r="D38" s="33">
        <v>260</v>
      </c>
      <c r="E38" s="34">
        <v>91</v>
      </c>
      <c r="F38" s="7">
        <f>E38+D38</f>
        <v>351</v>
      </c>
      <c r="G38" s="34">
        <v>16</v>
      </c>
      <c r="H38" s="35">
        <v>3</v>
      </c>
      <c r="I38" s="36">
        <v>161</v>
      </c>
      <c r="J38" s="34">
        <v>58</v>
      </c>
      <c r="K38" s="34">
        <f>J38+I38</f>
        <v>219</v>
      </c>
      <c r="L38" s="34">
        <v>6</v>
      </c>
      <c r="M38" s="35">
        <v>1</v>
      </c>
      <c r="N38" s="36"/>
      <c r="O38" s="34"/>
      <c r="P38" s="34">
        <f>O38+N38</f>
        <v>0</v>
      </c>
      <c r="Q38" s="34"/>
      <c r="R38" s="35"/>
    </row>
    <row r="39" spans="1:18" ht="13.5" thickBot="1">
      <c r="A39" s="23"/>
      <c r="B39" s="23">
        <v>107</v>
      </c>
      <c r="C39" s="24" t="str">
        <f>VLOOKUP(B39,[0]!dr,2)</f>
        <v>SKP KK Semily</v>
      </c>
      <c r="D39" s="37">
        <f aca="true" t="shared" si="6" ref="D39:R39">D38+D37+D36+D35</f>
        <v>936</v>
      </c>
      <c r="E39" s="37">
        <f t="shared" si="6"/>
        <v>336</v>
      </c>
      <c r="F39" s="37">
        <f t="shared" si="6"/>
        <v>1272</v>
      </c>
      <c r="G39" s="37">
        <f t="shared" si="6"/>
        <v>75</v>
      </c>
      <c r="H39" s="37">
        <f t="shared" si="6"/>
        <v>17</v>
      </c>
      <c r="I39" s="37">
        <f t="shared" si="6"/>
        <v>552</v>
      </c>
      <c r="J39" s="37">
        <f t="shared" si="6"/>
        <v>202</v>
      </c>
      <c r="K39" s="37">
        <f t="shared" si="6"/>
        <v>754</v>
      </c>
      <c r="L39" s="37">
        <f t="shared" si="6"/>
        <v>59</v>
      </c>
      <c r="M39" s="37">
        <f t="shared" si="6"/>
        <v>2</v>
      </c>
      <c r="N39" s="37">
        <f t="shared" si="6"/>
        <v>0</v>
      </c>
      <c r="O39" s="37">
        <f t="shared" si="6"/>
        <v>0</v>
      </c>
      <c r="P39" s="37">
        <f t="shared" si="6"/>
        <v>0</v>
      </c>
      <c r="Q39" s="37">
        <f t="shared" si="6"/>
        <v>0</v>
      </c>
      <c r="R39" s="37">
        <f t="shared" si="6"/>
        <v>0</v>
      </c>
    </row>
    <row r="40" spans="1:18" ht="12.75">
      <c r="A40" s="98">
        <v>29</v>
      </c>
      <c r="B40" s="98"/>
      <c r="C40" s="95" t="str">
        <f>VLOOKUP(A40,[0]!pole,3)</f>
        <v>Rygl Vladimír</v>
      </c>
      <c r="D40" s="38">
        <v>262</v>
      </c>
      <c r="E40" s="6">
        <v>130</v>
      </c>
      <c r="F40" s="6">
        <f>E40+D40</f>
        <v>392</v>
      </c>
      <c r="G40" s="6">
        <v>6</v>
      </c>
      <c r="H40" s="39">
        <v>2</v>
      </c>
      <c r="I40" s="40">
        <v>164</v>
      </c>
      <c r="J40" s="6">
        <v>63</v>
      </c>
      <c r="K40" s="6">
        <f>J40+I40</f>
        <v>227</v>
      </c>
      <c r="L40" s="6">
        <v>5</v>
      </c>
      <c r="M40" s="39">
        <v>1</v>
      </c>
      <c r="N40" s="40"/>
      <c r="O40" s="6"/>
      <c r="P40" s="6">
        <f>O40+N40</f>
        <v>0</v>
      </c>
      <c r="Q40" s="6"/>
      <c r="R40" s="39"/>
    </row>
    <row r="41" spans="1:18" ht="12.75">
      <c r="A41" s="98">
        <v>30</v>
      </c>
      <c r="B41" s="98"/>
      <c r="C41" s="95" t="str">
        <f>VLOOKUP(A41,[0]!pole,3)</f>
        <v>Kuneš Zdeněk</v>
      </c>
      <c r="D41" s="38">
        <v>265</v>
      </c>
      <c r="E41" s="6">
        <v>110</v>
      </c>
      <c r="F41" s="6">
        <f>E41+D41</f>
        <v>375</v>
      </c>
      <c r="G41" s="6">
        <v>10</v>
      </c>
      <c r="H41" s="39">
        <v>6</v>
      </c>
      <c r="I41" s="40">
        <v>150</v>
      </c>
      <c r="J41" s="6">
        <v>59</v>
      </c>
      <c r="K41" s="6">
        <f>J41+I41</f>
        <v>209</v>
      </c>
      <c r="L41" s="6">
        <v>7</v>
      </c>
      <c r="M41" s="39">
        <v>0</v>
      </c>
      <c r="N41" s="40"/>
      <c r="O41" s="6"/>
      <c r="P41" s="6">
        <f>O41+N41</f>
        <v>0</v>
      </c>
      <c r="Q41" s="6"/>
      <c r="R41" s="39"/>
    </row>
    <row r="42" spans="1:18" ht="12.75">
      <c r="A42" s="98">
        <v>31</v>
      </c>
      <c r="B42" s="98"/>
      <c r="C42" s="95" t="str">
        <f>VLOOKUP(A42,[0]!pole,3)</f>
        <v>Michal Roman</v>
      </c>
      <c r="D42" s="38">
        <v>254</v>
      </c>
      <c r="E42" s="6">
        <v>102</v>
      </c>
      <c r="F42" s="6">
        <f>E42+D42</f>
        <v>356</v>
      </c>
      <c r="G42" s="6">
        <v>11</v>
      </c>
      <c r="H42" s="39">
        <v>1</v>
      </c>
      <c r="I42" s="40">
        <v>164</v>
      </c>
      <c r="J42" s="6">
        <v>77</v>
      </c>
      <c r="K42" s="6">
        <f>J42+I42</f>
        <v>241</v>
      </c>
      <c r="L42" s="6">
        <v>6</v>
      </c>
      <c r="M42" s="39">
        <v>0</v>
      </c>
      <c r="N42" s="40"/>
      <c r="O42" s="6"/>
      <c r="P42" s="6">
        <f>O42+N42</f>
        <v>0</v>
      </c>
      <c r="Q42" s="6"/>
      <c r="R42" s="39"/>
    </row>
    <row r="43" spans="1:18" ht="13.5" thickBot="1">
      <c r="A43" s="99">
        <v>32</v>
      </c>
      <c r="B43" s="99"/>
      <c r="C43" s="96" t="str">
        <f>VLOOKUP(A43,[0]!pole,3)</f>
        <v>Jílek Jaroslav</v>
      </c>
      <c r="D43" s="41">
        <v>250</v>
      </c>
      <c r="E43" s="42">
        <v>111</v>
      </c>
      <c r="F43" s="42">
        <f>E43+D43</f>
        <v>361</v>
      </c>
      <c r="G43" s="42">
        <v>10</v>
      </c>
      <c r="H43" s="43">
        <v>3</v>
      </c>
      <c r="I43" s="44">
        <v>157</v>
      </c>
      <c r="J43" s="42">
        <v>68</v>
      </c>
      <c r="K43" s="42">
        <f>J43+I43</f>
        <v>225</v>
      </c>
      <c r="L43" s="42">
        <v>5</v>
      </c>
      <c r="M43" s="43">
        <v>1</v>
      </c>
      <c r="N43" s="44"/>
      <c r="O43" s="42"/>
      <c r="P43" s="42">
        <f>O43+N43</f>
        <v>0</v>
      </c>
      <c r="Q43" s="42"/>
      <c r="R43" s="43"/>
    </row>
    <row r="44" spans="1:18" ht="13.5" thickBot="1">
      <c r="A44" s="100"/>
      <c r="B44" s="100">
        <v>108</v>
      </c>
      <c r="C44" s="97" t="str">
        <f>VLOOKUP(B44,[0]!dr,2)</f>
        <v>SKPP Domažlice "B"</v>
      </c>
      <c r="D44" s="45">
        <f aca="true" t="shared" si="7" ref="D44:R44">D43+D42+D41+D40</f>
        <v>1031</v>
      </c>
      <c r="E44" s="46">
        <f t="shared" si="7"/>
        <v>453</v>
      </c>
      <c r="F44" s="46">
        <f t="shared" si="7"/>
        <v>1484</v>
      </c>
      <c r="G44" s="46">
        <f t="shared" si="7"/>
        <v>37</v>
      </c>
      <c r="H44" s="47">
        <f t="shared" si="7"/>
        <v>12</v>
      </c>
      <c r="I44" s="45">
        <f t="shared" si="7"/>
        <v>635</v>
      </c>
      <c r="J44" s="46">
        <f t="shared" si="7"/>
        <v>267</v>
      </c>
      <c r="K44" s="46">
        <f t="shared" si="7"/>
        <v>902</v>
      </c>
      <c r="L44" s="46">
        <f t="shared" si="7"/>
        <v>23</v>
      </c>
      <c r="M44" s="47">
        <f t="shared" si="7"/>
        <v>2</v>
      </c>
      <c r="N44" s="45">
        <f t="shared" si="7"/>
        <v>0</v>
      </c>
      <c r="O44" s="46">
        <f t="shared" si="7"/>
        <v>0</v>
      </c>
      <c r="P44" s="46">
        <f t="shared" si="7"/>
        <v>0</v>
      </c>
      <c r="Q44" s="46">
        <f t="shared" si="7"/>
        <v>0</v>
      </c>
      <c r="R44" s="47">
        <f t="shared" si="7"/>
        <v>0</v>
      </c>
    </row>
    <row r="45" spans="1:18" ht="12.75">
      <c r="A45" s="19">
        <v>33</v>
      </c>
      <c r="B45" s="19"/>
      <c r="C45" s="20" t="str">
        <f>VLOOKUP(A45,[0]!pole,3)</f>
        <v>Bouchal Václav</v>
      </c>
      <c r="D45" s="30">
        <v>272</v>
      </c>
      <c r="E45" s="7">
        <v>139</v>
      </c>
      <c r="F45" s="7">
        <f>E45+D45</f>
        <v>411</v>
      </c>
      <c r="G45" s="7">
        <v>1</v>
      </c>
      <c r="H45" s="31">
        <v>8</v>
      </c>
      <c r="I45" s="32">
        <v>174</v>
      </c>
      <c r="J45" s="7">
        <v>88</v>
      </c>
      <c r="K45" s="7">
        <f>J45+I45</f>
        <v>262</v>
      </c>
      <c r="L45" s="7">
        <v>2</v>
      </c>
      <c r="M45" s="31">
        <v>0</v>
      </c>
      <c r="N45" s="32"/>
      <c r="O45" s="7"/>
      <c r="P45" s="7">
        <f>O45+N45</f>
        <v>0</v>
      </c>
      <c r="Q45" s="7"/>
      <c r="R45" s="31"/>
    </row>
    <row r="46" spans="1:18" ht="12.75">
      <c r="A46" s="19">
        <v>34</v>
      </c>
      <c r="B46" s="19"/>
      <c r="C46" s="20" t="str">
        <f>VLOOKUP(A46,[0]!pole,3)</f>
        <v>JUDr. Mezek Pavel</v>
      </c>
      <c r="D46" s="30">
        <v>267</v>
      </c>
      <c r="E46" s="7">
        <v>148</v>
      </c>
      <c r="F46" s="7">
        <f>E46+D46</f>
        <v>415</v>
      </c>
      <c r="G46" s="7">
        <v>1</v>
      </c>
      <c r="H46" s="31">
        <v>6</v>
      </c>
      <c r="I46" s="32">
        <v>170</v>
      </c>
      <c r="J46" s="7">
        <v>65</v>
      </c>
      <c r="K46" s="7">
        <f>J46+I46</f>
        <v>235</v>
      </c>
      <c r="L46" s="7">
        <v>4</v>
      </c>
      <c r="M46" s="31">
        <v>0</v>
      </c>
      <c r="N46" s="32"/>
      <c r="O46" s="7"/>
      <c r="P46" s="7">
        <f>O46+N46</f>
        <v>0</v>
      </c>
      <c r="Q46" s="7"/>
      <c r="R46" s="31"/>
    </row>
    <row r="47" spans="1:18" ht="12.75">
      <c r="A47" s="19">
        <v>35</v>
      </c>
      <c r="B47" s="19"/>
      <c r="C47" s="20" t="str">
        <f>VLOOKUP(A47,[0]!pole,3)</f>
        <v>Mansfeldová Jiřina</v>
      </c>
      <c r="D47" s="30">
        <v>264</v>
      </c>
      <c r="E47" s="7">
        <v>129</v>
      </c>
      <c r="F47" s="7">
        <f>E47+D47</f>
        <v>393</v>
      </c>
      <c r="G47" s="7">
        <v>6</v>
      </c>
      <c r="H47" s="31">
        <v>3</v>
      </c>
      <c r="I47" s="32">
        <v>161</v>
      </c>
      <c r="J47" s="7">
        <v>85</v>
      </c>
      <c r="K47" s="7">
        <f>J47+I47</f>
        <v>246</v>
      </c>
      <c r="L47" s="7">
        <v>4</v>
      </c>
      <c r="M47" s="31">
        <v>1</v>
      </c>
      <c r="N47" s="32"/>
      <c r="O47" s="7"/>
      <c r="P47" s="7">
        <f>O47+N47</f>
        <v>0</v>
      </c>
      <c r="Q47" s="7"/>
      <c r="R47" s="31"/>
    </row>
    <row r="48" spans="1:18" ht="13.5" thickBot="1">
      <c r="A48" s="21">
        <v>36</v>
      </c>
      <c r="B48" s="21"/>
      <c r="C48" s="22" t="str">
        <f>VLOOKUP(A48,[0]!pole,3)</f>
        <v>Ing. Masár Peter</v>
      </c>
      <c r="D48" s="33">
        <v>263</v>
      </c>
      <c r="E48" s="34">
        <v>114</v>
      </c>
      <c r="F48" s="7">
        <f>E48+D48</f>
        <v>377</v>
      </c>
      <c r="G48" s="34">
        <v>8</v>
      </c>
      <c r="H48" s="35">
        <v>2</v>
      </c>
      <c r="I48" s="36">
        <v>149</v>
      </c>
      <c r="J48" s="34">
        <v>82</v>
      </c>
      <c r="K48" s="34">
        <f>J48+I48</f>
        <v>231</v>
      </c>
      <c r="L48" s="34">
        <v>3</v>
      </c>
      <c r="M48" s="35">
        <v>0</v>
      </c>
      <c r="N48" s="36"/>
      <c r="O48" s="34"/>
      <c r="P48" s="34">
        <f>O48+N48</f>
        <v>0</v>
      </c>
      <c r="Q48" s="34"/>
      <c r="R48" s="35"/>
    </row>
    <row r="49" spans="1:18" ht="13.5" thickBot="1">
      <c r="A49" s="23"/>
      <c r="B49" s="23">
        <v>109</v>
      </c>
      <c r="C49" s="24" t="str">
        <f>VLOOKUP(B49,[0]!dr,2)</f>
        <v>PSK Union Praha "A"</v>
      </c>
      <c r="D49" s="37">
        <f aca="true" t="shared" si="8" ref="D49:R49">D48+D47+D46+D45</f>
        <v>1066</v>
      </c>
      <c r="E49" s="37">
        <f t="shared" si="8"/>
        <v>530</v>
      </c>
      <c r="F49" s="37">
        <f t="shared" si="8"/>
        <v>1596</v>
      </c>
      <c r="G49" s="37">
        <f t="shared" si="8"/>
        <v>16</v>
      </c>
      <c r="H49" s="37">
        <f t="shared" si="8"/>
        <v>19</v>
      </c>
      <c r="I49" s="37">
        <f t="shared" si="8"/>
        <v>654</v>
      </c>
      <c r="J49" s="37">
        <f t="shared" si="8"/>
        <v>320</v>
      </c>
      <c r="K49" s="37">
        <f t="shared" si="8"/>
        <v>974</v>
      </c>
      <c r="L49" s="37">
        <f t="shared" si="8"/>
        <v>13</v>
      </c>
      <c r="M49" s="37">
        <f t="shared" si="8"/>
        <v>1</v>
      </c>
      <c r="N49" s="37">
        <f t="shared" si="8"/>
        <v>0</v>
      </c>
      <c r="O49" s="37">
        <f t="shared" si="8"/>
        <v>0</v>
      </c>
      <c r="P49" s="37">
        <f t="shared" si="8"/>
        <v>0</v>
      </c>
      <c r="Q49" s="37">
        <f t="shared" si="8"/>
        <v>0</v>
      </c>
      <c r="R49" s="37">
        <f t="shared" si="8"/>
        <v>0</v>
      </c>
    </row>
    <row r="50" spans="1:18" ht="12.75">
      <c r="A50" s="25">
        <v>37</v>
      </c>
      <c r="B50" s="25"/>
      <c r="C50" s="26" t="str">
        <f>VLOOKUP(A50,[0]!pole,3)</f>
        <v>Fremr Martin</v>
      </c>
      <c r="D50" s="38">
        <v>269</v>
      </c>
      <c r="E50" s="6">
        <v>95</v>
      </c>
      <c r="F50" s="6">
        <f>E50+D50</f>
        <v>364</v>
      </c>
      <c r="G50" s="6">
        <v>13</v>
      </c>
      <c r="H50" s="39">
        <v>4</v>
      </c>
      <c r="I50" s="40">
        <v>174</v>
      </c>
      <c r="J50" s="6">
        <v>80</v>
      </c>
      <c r="K50" s="6">
        <f>J50+I50</f>
        <v>254</v>
      </c>
      <c r="L50" s="6">
        <v>6</v>
      </c>
      <c r="M50" s="39">
        <v>4</v>
      </c>
      <c r="N50" s="40"/>
      <c r="O50" s="6"/>
      <c r="P50" s="6">
        <f>O50+N50</f>
        <v>0</v>
      </c>
      <c r="Q50" s="6"/>
      <c r="R50" s="39"/>
    </row>
    <row r="51" spans="1:18" ht="12.75">
      <c r="A51" s="25">
        <v>38</v>
      </c>
      <c r="B51" s="25"/>
      <c r="C51" s="26" t="str">
        <f>VLOOKUP(A51,[0]!pole,3)</f>
        <v>Fremrová Jarmila</v>
      </c>
      <c r="D51" s="38">
        <v>253</v>
      </c>
      <c r="E51" s="6">
        <v>115</v>
      </c>
      <c r="F51" s="6">
        <f>E51+D51</f>
        <v>368</v>
      </c>
      <c r="G51" s="6">
        <v>9</v>
      </c>
      <c r="H51" s="39">
        <v>1</v>
      </c>
      <c r="I51" s="40">
        <v>158</v>
      </c>
      <c r="J51" s="6">
        <v>57</v>
      </c>
      <c r="K51" s="6">
        <f>J51+I51</f>
        <v>215</v>
      </c>
      <c r="L51" s="6">
        <v>4</v>
      </c>
      <c r="M51" s="39">
        <v>0</v>
      </c>
      <c r="N51" s="40"/>
      <c r="O51" s="6"/>
      <c r="P51" s="6">
        <f>O51+N51</f>
        <v>0</v>
      </c>
      <c r="Q51" s="6"/>
      <c r="R51" s="39"/>
    </row>
    <row r="52" spans="1:18" ht="12.75">
      <c r="A52" s="25">
        <v>39</v>
      </c>
      <c r="B52" s="25"/>
      <c r="C52" s="26" t="str">
        <f>VLOOKUP(A52,[0]!pole,3)</f>
        <v>Baroch Pavel</v>
      </c>
      <c r="D52" s="38">
        <v>254</v>
      </c>
      <c r="E52" s="6">
        <v>87</v>
      </c>
      <c r="F52" s="6">
        <f>E52+D52</f>
        <v>341</v>
      </c>
      <c r="G52" s="6">
        <v>14</v>
      </c>
      <c r="H52" s="39">
        <v>0</v>
      </c>
      <c r="I52" s="40">
        <v>146</v>
      </c>
      <c r="J52" s="6">
        <v>62</v>
      </c>
      <c r="K52" s="6">
        <f>J52+I52</f>
        <v>208</v>
      </c>
      <c r="L52" s="6">
        <v>7</v>
      </c>
      <c r="M52" s="39">
        <v>0</v>
      </c>
      <c r="N52" s="40"/>
      <c r="O52" s="6"/>
      <c r="P52" s="6">
        <f>O52+N52</f>
        <v>0</v>
      </c>
      <c r="Q52" s="6"/>
      <c r="R52" s="39"/>
    </row>
    <row r="53" spans="1:18" ht="13.5" thickBot="1">
      <c r="A53" s="27">
        <v>40</v>
      </c>
      <c r="B53" s="27"/>
      <c r="C53" s="28" t="str">
        <f>VLOOKUP(A53,[0]!pole,3)</f>
        <v>Mansfeld Ivan</v>
      </c>
      <c r="D53" s="41">
        <v>251</v>
      </c>
      <c r="E53" s="42">
        <v>109</v>
      </c>
      <c r="F53" s="42">
        <f>E53+D53</f>
        <v>360</v>
      </c>
      <c r="G53" s="42">
        <v>8</v>
      </c>
      <c r="H53" s="43">
        <v>4</v>
      </c>
      <c r="I53" s="44">
        <v>144</v>
      </c>
      <c r="J53" s="42">
        <v>42</v>
      </c>
      <c r="K53" s="42">
        <f>J53+I53</f>
        <v>186</v>
      </c>
      <c r="L53" s="42">
        <v>17</v>
      </c>
      <c r="M53" s="43">
        <v>1</v>
      </c>
      <c r="N53" s="44"/>
      <c r="O53" s="42"/>
      <c r="P53" s="42">
        <f>O53+N53</f>
        <v>0</v>
      </c>
      <c r="Q53" s="42"/>
      <c r="R53" s="43"/>
    </row>
    <row r="54" spans="1:18" ht="13.5" thickBot="1">
      <c r="A54" s="29"/>
      <c r="B54" s="29">
        <v>110</v>
      </c>
      <c r="C54" s="24" t="str">
        <f>VLOOKUP(B54,[0]!dr,2)</f>
        <v>PSK Union Praha "B"</v>
      </c>
      <c r="D54" s="45">
        <f aca="true" t="shared" si="9" ref="D54:R54">D53+D52+D51+D50</f>
        <v>1027</v>
      </c>
      <c r="E54" s="46">
        <f t="shared" si="9"/>
        <v>406</v>
      </c>
      <c r="F54" s="46">
        <f t="shared" si="9"/>
        <v>1433</v>
      </c>
      <c r="G54" s="46">
        <f t="shared" si="9"/>
        <v>44</v>
      </c>
      <c r="H54" s="47">
        <f t="shared" si="9"/>
        <v>9</v>
      </c>
      <c r="I54" s="45">
        <f t="shared" si="9"/>
        <v>622</v>
      </c>
      <c r="J54" s="46">
        <f t="shared" si="9"/>
        <v>241</v>
      </c>
      <c r="K54" s="46">
        <f t="shared" si="9"/>
        <v>863</v>
      </c>
      <c r="L54" s="46">
        <f t="shared" si="9"/>
        <v>34</v>
      </c>
      <c r="M54" s="47">
        <f t="shared" si="9"/>
        <v>5</v>
      </c>
      <c r="N54" s="45">
        <f t="shared" si="9"/>
        <v>0</v>
      </c>
      <c r="O54" s="46">
        <f t="shared" si="9"/>
        <v>0</v>
      </c>
      <c r="P54" s="46">
        <f t="shared" si="9"/>
        <v>0</v>
      </c>
      <c r="Q54" s="46">
        <f t="shared" si="9"/>
        <v>0</v>
      </c>
      <c r="R54" s="47">
        <f t="shared" si="9"/>
        <v>0</v>
      </c>
    </row>
    <row r="55" spans="1:18" ht="12.75">
      <c r="A55" s="19">
        <v>41</v>
      </c>
      <c r="B55" s="19"/>
      <c r="C55" s="20" t="str">
        <f>VLOOKUP(A55,[0]!pole,3)</f>
        <v>Ing. Poklop Pavel</v>
      </c>
      <c r="D55" s="30">
        <v>262</v>
      </c>
      <c r="E55" s="7">
        <v>133</v>
      </c>
      <c r="F55" s="7">
        <f>E55+D55</f>
        <v>395</v>
      </c>
      <c r="G55" s="7">
        <v>5</v>
      </c>
      <c r="H55" s="31">
        <v>6</v>
      </c>
      <c r="I55" s="32">
        <v>171</v>
      </c>
      <c r="J55" s="7">
        <v>58</v>
      </c>
      <c r="K55" s="7">
        <f>J55+I55</f>
        <v>229</v>
      </c>
      <c r="L55" s="7">
        <v>2</v>
      </c>
      <c r="M55" s="31">
        <v>2</v>
      </c>
      <c r="N55" s="32"/>
      <c r="O55" s="7"/>
      <c r="P55" s="7">
        <f>O55+N55</f>
        <v>0</v>
      </c>
      <c r="Q55" s="7"/>
      <c r="R55" s="31"/>
    </row>
    <row r="56" spans="1:18" ht="12.75">
      <c r="A56" s="19">
        <v>42</v>
      </c>
      <c r="B56" s="19"/>
      <c r="C56" s="20" t="str">
        <f>VLOOKUP(A56,[0]!pole,3)</f>
        <v>Svačina Zdeněk</v>
      </c>
      <c r="D56" s="30">
        <v>258</v>
      </c>
      <c r="E56" s="7">
        <v>113</v>
      </c>
      <c r="F56" s="7">
        <f>E56+D56</f>
        <v>371</v>
      </c>
      <c r="G56" s="7">
        <v>8</v>
      </c>
      <c r="H56" s="31">
        <v>10</v>
      </c>
      <c r="I56" s="32">
        <v>173</v>
      </c>
      <c r="J56" s="7">
        <v>88</v>
      </c>
      <c r="K56" s="7">
        <f>J56+I56</f>
        <v>261</v>
      </c>
      <c r="L56" s="7">
        <v>6</v>
      </c>
      <c r="M56" s="31">
        <v>6</v>
      </c>
      <c r="N56" s="32"/>
      <c r="O56" s="7"/>
      <c r="P56" s="7">
        <f>O56+N56</f>
        <v>0</v>
      </c>
      <c r="Q56" s="7"/>
      <c r="R56" s="31"/>
    </row>
    <row r="57" spans="1:18" ht="12.75">
      <c r="A57" s="19">
        <v>43</v>
      </c>
      <c r="B57" s="19"/>
      <c r="C57" s="20" t="str">
        <f>VLOOKUP(A57,[0]!pole,3)</f>
        <v>Cígl Evžen</v>
      </c>
      <c r="D57" s="30">
        <v>289</v>
      </c>
      <c r="E57" s="7">
        <v>132</v>
      </c>
      <c r="F57" s="7">
        <f>E57+D57</f>
        <v>421</v>
      </c>
      <c r="G57" s="7">
        <v>3</v>
      </c>
      <c r="H57" s="31">
        <v>10</v>
      </c>
      <c r="I57" s="32">
        <v>191</v>
      </c>
      <c r="J57" s="7">
        <v>107</v>
      </c>
      <c r="K57" s="7">
        <f>J57+I57</f>
        <v>298</v>
      </c>
      <c r="L57" s="7">
        <v>0</v>
      </c>
      <c r="M57" s="31">
        <v>5</v>
      </c>
      <c r="N57" s="32"/>
      <c r="O57" s="7"/>
      <c r="P57" s="7">
        <f>O57+N57</f>
        <v>0</v>
      </c>
      <c r="Q57" s="7"/>
      <c r="R57" s="31"/>
    </row>
    <row r="58" spans="1:18" ht="13.5" thickBot="1">
      <c r="A58" s="21">
        <v>44</v>
      </c>
      <c r="B58" s="21"/>
      <c r="C58" s="22" t="str">
        <f>VLOOKUP(A58,[0]!pole,3)</f>
        <v>Rozhoň Tomáš</v>
      </c>
      <c r="D58" s="33">
        <v>257</v>
      </c>
      <c r="E58" s="34">
        <v>106</v>
      </c>
      <c r="F58" s="7">
        <f>E58+D58</f>
        <v>363</v>
      </c>
      <c r="G58" s="34">
        <v>11</v>
      </c>
      <c r="H58" s="35">
        <v>5</v>
      </c>
      <c r="I58" s="36">
        <v>153</v>
      </c>
      <c r="J58" s="34">
        <v>89</v>
      </c>
      <c r="K58" s="34">
        <f>J58+I58</f>
        <v>242</v>
      </c>
      <c r="L58" s="34">
        <v>3</v>
      </c>
      <c r="M58" s="35">
        <v>3</v>
      </c>
      <c r="N58" s="36"/>
      <c r="O58" s="34"/>
      <c r="P58" s="34">
        <f>O58+N58</f>
        <v>0</v>
      </c>
      <c r="Q58" s="34"/>
      <c r="R58" s="35"/>
    </row>
    <row r="59" spans="1:18" ht="13.5" thickBot="1">
      <c r="A59" s="23"/>
      <c r="B59" s="23">
        <v>111</v>
      </c>
      <c r="C59" s="24" t="str">
        <f>VLOOKUP(B59,[0]!dr,2)</f>
        <v>SKP Strakonice</v>
      </c>
      <c r="D59" s="37">
        <f aca="true" t="shared" si="10" ref="D59:R59">D58+D57+D56+D55</f>
        <v>1066</v>
      </c>
      <c r="E59" s="37">
        <f t="shared" si="10"/>
        <v>484</v>
      </c>
      <c r="F59" s="37">
        <f t="shared" si="10"/>
        <v>1550</v>
      </c>
      <c r="G59" s="37">
        <f t="shared" si="10"/>
        <v>27</v>
      </c>
      <c r="H59" s="37">
        <f t="shared" si="10"/>
        <v>31</v>
      </c>
      <c r="I59" s="37">
        <f t="shared" si="10"/>
        <v>688</v>
      </c>
      <c r="J59" s="37">
        <f t="shared" si="10"/>
        <v>342</v>
      </c>
      <c r="K59" s="37">
        <f t="shared" si="10"/>
        <v>1030</v>
      </c>
      <c r="L59" s="37">
        <f t="shared" si="10"/>
        <v>11</v>
      </c>
      <c r="M59" s="37">
        <f t="shared" si="10"/>
        <v>16</v>
      </c>
      <c r="N59" s="37">
        <f t="shared" si="10"/>
        <v>0</v>
      </c>
      <c r="O59" s="37">
        <f t="shared" si="10"/>
        <v>0</v>
      </c>
      <c r="P59" s="37">
        <f t="shared" si="10"/>
        <v>0</v>
      </c>
      <c r="Q59" s="37">
        <f t="shared" si="10"/>
        <v>0</v>
      </c>
      <c r="R59" s="37">
        <f t="shared" si="10"/>
        <v>0</v>
      </c>
    </row>
    <row r="60" spans="1:18" ht="12.75">
      <c r="A60" s="25">
        <v>45</v>
      </c>
      <c r="B60" s="25"/>
      <c r="C60" s="26" t="str">
        <f>VLOOKUP(A60,[0]!pole,3)</f>
        <v>Kotalová Eva</v>
      </c>
      <c r="D60" s="38">
        <v>267</v>
      </c>
      <c r="E60" s="6">
        <v>122</v>
      </c>
      <c r="F60" s="6">
        <f>E60+D60</f>
        <v>389</v>
      </c>
      <c r="G60" s="6">
        <v>8</v>
      </c>
      <c r="H60" s="39">
        <v>3</v>
      </c>
      <c r="I60" s="40">
        <v>171</v>
      </c>
      <c r="J60" s="6">
        <v>62</v>
      </c>
      <c r="K60" s="6">
        <f>J60+I60</f>
        <v>233</v>
      </c>
      <c r="L60" s="6">
        <v>8</v>
      </c>
      <c r="M60" s="39">
        <v>2</v>
      </c>
      <c r="N60" s="40"/>
      <c r="O60" s="6"/>
      <c r="P60" s="6">
        <f>O60+N60</f>
        <v>0</v>
      </c>
      <c r="Q60" s="6"/>
      <c r="R60" s="39"/>
    </row>
    <row r="61" spans="1:18" ht="12.75">
      <c r="A61" s="25">
        <v>46</v>
      </c>
      <c r="B61" s="25"/>
      <c r="C61" s="26" t="str">
        <f>VLOOKUP(A61,[0]!pole,3)</f>
        <v>Svoboda Petr</v>
      </c>
      <c r="D61" s="38">
        <v>266</v>
      </c>
      <c r="E61" s="6">
        <v>140</v>
      </c>
      <c r="F61" s="6">
        <f>E61+D61</f>
        <v>406</v>
      </c>
      <c r="G61" s="6">
        <v>7</v>
      </c>
      <c r="H61" s="39">
        <v>7</v>
      </c>
      <c r="I61" s="40">
        <v>161</v>
      </c>
      <c r="J61" s="6">
        <v>100</v>
      </c>
      <c r="K61" s="6">
        <f>J61+I61</f>
        <v>261</v>
      </c>
      <c r="L61" s="6">
        <v>0</v>
      </c>
      <c r="M61" s="39">
        <v>3</v>
      </c>
      <c r="N61" s="40"/>
      <c r="O61" s="6"/>
      <c r="P61" s="6">
        <f>O61+N61</f>
        <v>0</v>
      </c>
      <c r="Q61" s="6"/>
      <c r="R61" s="39"/>
    </row>
    <row r="62" spans="1:18" ht="12.75">
      <c r="A62" s="25">
        <v>47</v>
      </c>
      <c r="B62" s="25"/>
      <c r="C62" s="26" t="str">
        <f>VLOOKUP(A62,[0]!pole,3)</f>
        <v>Kalista Jiří</v>
      </c>
      <c r="D62" s="38">
        <v>262</v>
      </c>
      <c r="E62" s="6">
        <v>118</v>
      </c>
      <c r="F62" s="6">
        <f>E62+D62</f>
        <v>380</v>
      </c>
      <c r="G62" s="6">
        <v>3</v>
      </c>
      <c r="H62" s="39">
        <v>2</v>
      </c>
      <c r="I62" s="40">
        <v>175</v>
      </c>
      <c r="J62" s="6">
        <v>95</v>
      </c>
      <c r="K62" s="6">
        <f>J62+I62</f>
        <v>270</v>
      </c>
      <c r="L62" s="6">
        <v>3</v>
      </c>
      <c r="M62" s="39">
        <v>3</v>
      </c>
      <c r="N62" s="40"/>
      <c r="O62" s="6"/>
      <c r="P62" s="6">
        <f>O62+N62</f>
        <v>0</v>
      </c>
      <c r="Q62" s="6"/>
      <c r="R62" s="39"/>
    </row>
    <row r="63" spans="1:18" ht="13.5" thickBot="1">
      <c r="A63" s="27">
        <v>48</v>
      </c>
      <c r="B63" s="27"/>
      <c r="C63" s="28" t="str">
        <f>VLOOKUP(A63,[0]!pole,3)</f>
        <v>Zůna František</v>
      </c>
      <c r="D63" s="41">
        <v>259</v>
      </c>
      <c r="E63" s="42">
        <v>123</v>
      </c>
      <c r="F63" s="42">
        <f>E63+D63</f>
        <v>382</v>
      </c>
      <c r="G63" s="42">
        <v>6</v>
      </c>
      <c r="H63" s="43">
        <v>4</v>
      </c>
      <c r="I63" s="44">
        <v>167</v>
      </c>
      <c r="J63" s="42">
        <v>80</v>
      </c>
      <c r="K63" s="42">
        <f>J63+I63</f>
        <v>247</v>
      </c>
      <c r="L63" s="42">
        <v>2</v>
      </c>
      <c r="M63" s="43">
        <v>4</v>
      </c>
      <c r="N63" s="44"/>
      <c r="O63" s="42"/>
      <c r="P63" s="42">
        <f>O63+N63</f>
        <v>0</v>
      </c>
      <c r="Q63" s="42"/>
      <c r="R63" s="43"/>
    </row>
    <row r="64" spans="1:18" ht="13.5" thickBot="1">
      <c r="A64" s="29"/>
      <c r="B64" s="29">
        <v>112</v>
      </c>
      <c r="C64" s="24" t="str">
        <f>VLOOKUP(B64,[0]!dr,2)</f>
        <v>SKPP Domažlice "A"</v>
      </c>
      <c r="D64" s="45">
        <f aca="true" t="shared" si="11" ref="D64:R64">D63+D62+D61+D60</f>
        <v>1054</v>
      </c>
      <c r="E64" s="46">
        <f t="shared" si="11"/>
        <v>503</v>
      </c>
      <c r="F64" s="46">
        <f t="shared" si="11"/>
        <v>1557</v>
      </c>
      <c r="G64" s="46">
        <f t="shared" si="11"/>
        <v>24</v>
      </c>
      <c r="H64" s="47">
        <f t="shared" si="11"/>
        <v>16</v>
      </c>
      <c r="I64" s="45">
        <f t="shared" si="11"/>
        <v>674</v>
      </c>
      <c r="J64" s="46">
        <f t="shared" si="11"/>
        <v>337</v>
      </c>
      <c r="K64" s="46">
        <f t="shared" si="11"/>
        <v>1011</v>
      </c>
      <c r="L64" s="46">
        <f t="shared" si="11"/>
        <v>13</v>
      </c>
      <c r="M64" s="47">
        <f t="shared" si="11"/>
        <v>12</v>
      </c>
      <c r="N64" s="45">
        <f t="shared" si="11"/>
        <v>0</v>
      </c>
      <c r="O64" s="46">
        <f t="shared" si="11"/>
        <v>0</v>
      </c>
      <c r="P64" s="46">
        <f t="shared" si="11"/>
        <v>0</v>
      </c>
      <c r="Q64" s="46">
        <f t="shared" si="11"/>
        <v>0</v>
      </c>
      <c r="R64" s="47">
        <f t="shared" si="11"/>
        <v>0</v>
      </c>
    </row>
    <row r="65" spans="1:18" ht="12.75">
      <c r="A65" s="19">
        <v>49</v>
      </c>
      <c r="B65" s="19"/>
      <c r="C65" s="20" t="str">
        <f>VLOOKUP(A65,[0]!pole,3)</f>
        <v>Ing. Němeček Jaroslav</v>
      </c>
      <c r="D65" s="30">
        <v>264</v>
      </c>
      <c r="E65" s="7">
        <v>128</v>
      </c>
      <c r="F65" s="7">
        <f>E65+D65</f>
        <v>392</v>
      </c>
      <c r="G65" s="7">
        <v>10</v>
      </c>
      <c r="H65" s="31">
        <v>4</v>
      </c>
      <c r="I65" s="32">
        <v>163</v>
      </c>
      <c r="J65" s="7">
        <v>87</v>
      </c>
      <c r="K65" s="7">
        <f>J65+I65</f>
        <v>250</v>
      </c>
      <c r="L65" s="7">
        <v>3</v>
      </c>
      <c r="M65" s="31">
        <v>0</v>
      </c>
      <c r="N65" s="32"/>
      <c r="O65" s="7"/>
      <c r="P65" s="7">
        <f>O65+N65</f>
        <v>0</v>
      </c>
      <c r="Q65" s="7"/>
      <c r="R65" s="31"/>
    </row>
    <row r="66" spans="1:18" ht="12.75">
      <c r="A66" s="19">
        <v>50</v>
      </c>
      <c r="B66" s="19"/>
      <c r="C66" s="20" t="str">
        <f>VLOOKUP(A66,[0]!pole,3)</f>
        <v>JUDr. Prokop Jiří</v>
      </c>
      <c r="D66" s="30">
        <v>265</v>
      </c>
      <c r="E66" s="7">
        <v>123</v>
      </c>
      <c r="F66" s="7">
        <f>E66+D66</f>
        <v>388</v>
      </c>
      <c r="G66" s="7">
        <v>7</v>
      </c>
      <c r="H66" s="31">
        <v>4</v>
      </c>
      <c r="I66" s="32">
        <v>179</v>
      </c>
      <c r="J66" s="7">
        <v>67</v>
      </c>
      <c r="K66" s="7">
        <f>J66+I66</f>
        <v>246</v>
      </c>
      <c r="L66" s="7">
        <v>2</v>
      </c>
      <c r="M66" s="31">
        <v>3</v>
      </c>
      <c r="N66" s="32"/>
      <c r="O66" s="7"/>
      <c r="P66" s="7">
        <f>O66+N66</f>
        <v>0</v>
      </c>
      <c r="Q66" s="7"/>
      <c r="R66" s="31"/>
    </row>
    <row r="67" spans="1:18" ht="12.75">
      <c r="A67" s="19">
        <v>51</v>
      </c>
      <c r="B67" s="19"/>
      <c r="C67" s="20" t="str">
        <f>VLOOKUP(A67,[0]!pole,3)</f>
        <v>Diviš Zdeněk</v>
      </c>
      <c r="D67" s="30">
        <v>269</v>
      </c>
      <c r="E67" s="7">
        <v>130</v>
      </c>
      <c r="F67" s="7">
        <f>E67+D67</f>
        <v>399</v>
      </c>
      <c r="G67" s="7">
        <v>5</v>
      </c>
      <c r="H67" s="31">
        <v>4</v>
      </c>
      <c r="I67" s="32">
        <v>171</v>
      </c>
      <c r="J67" s="7">
        <v>67</v>
      </c>
      <c r="K67" s="7">
        <f>J67+I67</f>
        <v>238</v>
      </c>
      <c r="L67" s="7">
        <v>3</v>
      </c>
      <c r="M67" s="31">
        <v>1</v>
      </c>
      <c r="N67" s="32"/>
      <c r="O67" s="7"/>
      <c r="P67" s="7">
        <f>O67+N67</f>
        <v>0</v>
      </c>
      <c r="Q67" s="7"/>
      <c r="R67" s="31"/>
    </row>
    <row r="68" spans="1:18" ht="13.5" thickBot="1">
      <c r="A68" s="21">
        <v>52</v>
      </c>
      <c r="B68" s="21"/>
      <c r="C68" s="22" t="str">
        <f>VLOOKUP(A68,[0]!pole,3)</f>
        <v>Hanzlíček David</v>
      </c>
      <c r="D68" s="33">
        <v>273</v>
      </c>
      <c r="E68" s="34">
        <v>135</v>
      </c>
      <c r="F68" s="7">
        <f>E68+D68</f>
        <v>408</v>
      </c>
      <c r="G68" s="34">
        <v>3</v>
      </c>
      <c r="H68" s="35">
        <v>5</v>
      </c>
      <c r="I68" s="36">
        <v>182</v>
      </c>
      <c r="J68" s="34">
        <v>88</v>
      </c>
      <c r="K68" s="34">
        <f>J68+I68</f>
        <v>270</v>
      </c>
      <c r="L68" s="34">
        <v>2</v>
      </c>
      <c r="M68" s="35">
        <v>3</v>
      </c>
      <c r="N68" s="36"/>
      <c r="O68" s="34"/>
      <c r="P68" s="34">
        <f>O68+N68</f>
        <v>0</v>
      </c>
      <c r="Q68" s="34"/>
      <c r="R68" s="35"/>
    </row>
    <row r="69" spans="1:18" ht="13.5" thickBot="1">
      <c r="A69" s="23"/>
      <c r="B69" s="23">
        <v>113</v>
      </c>
      <c r="C69" s="24" t="str">
        <f>VLOOKUP(B69,[0]!dr,2)</f>
        <v>SKP Kuželky Hradec Králové "A"</v>
      </c>
      <c r="D69" s="37">
        <f aca="true" t="shared" si="12" ref="D69:R69">D68+D67+D66+D65</f>
        <v>1071</v>
      </c>
      <c r="E69" s="37">
        <f t="shared" si="12"/>
        <v>516</v>
      </c>
      <c r="F69" s="37">
        <f t="shared" si="12"/>
        <v>1587</v>
      </c>
      <c r="G69" s="37">
        <f t="shared" si="12"/>
        <v>25</v>
      </c>
      <c r="H69" s="37">
        <f t="shared" si="12"/>
        <v>17</v>
      </c>
      <c r="I69" s="37">
        <f t="shared" si="12"/>
        <v>695</v>
      </c>
      <c r="J69" s="37">
        <f t="shared" si="12"/>
        <v>309</v>
      </c>
      <c r="K69" s="37">
        <f t="shared" si="12"/>
        <v>1004</v>
      </c>
      <c r="L69" s="37">
        <f t="shared" si="12"/>
        <v>10</v>
      </c>
      <c r="M69" s="37">
        <f t="shared" si="12"/>
        <v>7</v>
      </c>
      <c r="N69" s="37">
        <f t="shared" si="12"/>
        <v>0</v>
      </c>
      <c r="O69" s="37">
        <f t="shared" si="12"/>
        <v>0</v>
      </c>
      <c r="P69" s="37">
        <f t="shared" si="12"/>
        <v>0</v>
      </c>
      <c r="Q69" s="37">
        <f t="shared" si="12"/>
        <v>0</v>
      </c>
      <c r="R69" s="37">
        <f t="shared" si="12"/>
        <v>0</v>
      </c>
    </row>
    <row r="70" spans="1:18" ht="12.75">
      <c r="A70" s="25">
        <v>53</v>
      </c>
      <c r="B70" s="25"/>
      <c r="C70" s="26" t="str">
        <f>VLOOKUP(A70,[0]!pole,3)</f>
        <v>Mikolášek Ladislav</v>
      </c>
      <c r="D70" s="38">
        <v>247</v>
      </c>
      <c r="E70" s="6">
        <v>104</v>
      </c>
      <c r="F70" s="6">
        <f>E70+D70</f>
        <v>351</v>
      </c>
      <c r="G70" s="6">
        <v>7</v>
      </c>
      <c r="H70" s="39">
        <v>1</v>
      </c>
      <c r="I70" s="40">
        <v>168</v>
      </c>
      <c r="J70" s="6">
        <v>72</v>
      </c>
      <c r="K70" s="6">
        <f>J70+I70</f>
        <v>240</v>
      </c>
      <c r="L70" s="6">
        <v>3</v>
      </c>
      <c r="M70" s="39">
        <v>1</v>
      </c>
      <c r="N70" s="40"/>
      <c r="O70" s="6"/>
      <c r="P70" s="6">
        <f>O70+N70</f>
        <v>0</v>
      </c>
      <c r="Q70" s="6"/>
      <c r="R70" s="39"/>
    </row>
    <row r="71" spans="1:18" ht="12.75">
      <c r="A71" s="25">
        <v>54</v>
      </c>
      <c r="B71" s="25"/>
      <c r="C71" s="26" t="str">
        <f>VLOOKUP(A71,[0]!pole,3)</f>
        <v>Kučera Bohumil</v>
      </c>
      <c r="D71" s="38">
        <v>233</v>
      </c>
      <c r="E71" s="6">
        <v>110</v>
      </c>
      <c r="F71" s="6">
        <f>E71+D71</f>
        <v>343</v>
      </c>
      <c r="G71" s="6">
        <v>6</v>
      </c>
      <c r="H71" s="39">
        <v>2</v>
      </c>
      <c r="I71" s="40">
        <v>164</v>
      </c>
      <c r="J71" s="6">
        <v>74</v>
      </c>
      <c r="K71" s="6">
        <f>J71+I71</f>
        <v>238</v>
      </c>
      <c r="L71" s="6">
        <v>3</v>
      </c>
      <c r="M71" s="39">
        <v>0</v>
      </c>
      <c r="N71" s="40"/>
      <c r="O71" s="6"/>
      <c r="P71" s="6">
        <f>O71+N71</f>
        <v>0</v>
      </c>
      <c r="Q71" s="6"/>
      <c r="R71" s="39"/>
    </row>
    <row r="72" spans="1:18" ht="12.75">
      <c r="A72" s="25">
        <v>55</v>
      </c>
      <c r="B72" s="25"/>
      <c r="C72" s="26" t="str">
        <f>VLOOKUP(A72,[0]!pole,3)</f>
        <v>Vaníček Jiří</v>
      </c>
      <c r="D72" s="38">
        <v>252</v>
      </c>
      <c r="E72" s="6">
        <v>112</v>
      </c>
      <c r="F72" s="6">
        <f>E72+D72</f>
        <v>364</v>
      </c>
      <c r="G72" s="6">
        <v>5</v>
      </c>
      <c r="H72" s="39">
        <v>2</v>
      </c>
      <c r="I72" s="40">
        <v>168</v>
      </c>
      <c r="J72" s="6">
        <v>102</v>
      </c>
      <c r="K72" s="6">
        <f>J72+I72</f>
        <v>270</v>
      </c>
      <c r="L72" s="6">
        <v>2</v>
      </c>
      <c r="M72" s="39">
        <v>3</v>
      </c>
      <c r="N72" s="40"/>
      <c r="O72" s="6"/>
      <c r="P72" s="6">
        <f>O72+N72</f>
        <v>0</v>
      </c>
      <c r="Q72" s="6"/>
      <c r="R72" s="39"/>
    </row>
    <row r="73" spans="1:18" ht="13.5" thickBot="1">
      <c r="A73" s="27">
        <v>56</v>
      </c>
      <c r="B73" s="27"/>
      <c r="C73" s="28" t="str">
        <f>VLOOKUP(A73,[0]!pole,3)</f>
        <v>Trejtnar Bohuslav</v>
      </c>
      <c r="D73" s="41">
        <v>262</v>
      </c>
      <c r="E73" s="42">
        <v>115</v>
      </c>
      <c r="F73" s="42">
        <f>E73+D73</f>
        <v>377</v>
      </c>
      <c r="G73" s="42">
        <v>10</v>
      </c>
      <c r="H73" s="43">
        <v>8</v>
      </c>
      <c r="I73" s="44">
        <v>174</v>
      </c>
      <c r="J73" s="42">
        <v>87</v>
      </c>
      <c r="K73" s="42">
        <f>J73+I73</f>
        <v>261</v>
      </c>
      <c r="L73" s="42">
        <v>1</v>
      </c>
      <c r="M73" s="43">
        <v>0</v>
      </c>
      <c r="N73" s="44"/>
      <c r="O73" s="42"/>
      <c r="P73" s="42">
        <f>O73+N73</f>
        <v>0</v>
      </c>
      <c r="Q73" s="42"/>
      <c r="R73" s="43"/>
    </row>
    <row r="74" spans="1:18" ht="13.5" thickBot="1">
      <c r="A74" s="29"/>
      <c r="B74" s="29">
        <v>114</v>
      </c>
      <c r="C74" s="24" t="str">
        <f>VLOOKUP(B74,[0]!dr,2)</f>
        <v>SKP Kuželky Hradec Králové "B"</v>
      </c>
      <c r="D74" s="45">
        <f aca="true" t="shared" si="13" ref="D74:R74">D73+D72+D71+D70</f>
        <v>994</v>
      </c>
      <c r="E74" s="46">
        <f t="shared" si="13"/>
        <v>441</v>
      </c>
      <c r="F74" s="46">
        <f t="shared" si="13"/>
        <v>1435</v>
      </c>
      <c r="G74" s="46">
        <f t="shared" si="13"/>
        <v>28</v>
      </c>
      <c r="H74" s="47">
        <f t="shared" si="13"/>
        <v>13</v>
      </c>
      <c r="I74" s="45">
        <f t="shared" si="13"/>
        <v>674</v>
      </c>
      <c r="J74" s="46">
        <f t="shared" si="13"/>
        <v>335</v>
      </c>
      <c r="K74" s="46">
        <f t="shared" si="13"/>
        <v>1009</v>
      </c>
      <c r="L74" s="46">
        <f t="shared" si="13"/>
        <v>9</v>
      </c>
      <c r="M74" s="47">
        <f t="shared" si="13"/>
        <v>4</v>
      </c>
      <c r="N74" s="45">
        <f t="shared" si="13"/>
        <v>0</v>
      </c>
      <c r="O74" s="46">
        <f t="shared" si="13"/>
        <v>0</v>
      </c>
      <c r="P74" s="46">
        <f t="shared" si="13"/>
        <v>0</v>
      </c>
      <c r="Q74" s="46">
        <f t="shared" si="13"/>
        <v>0</v>
      </c>
      <c r="R74" s="47">
        <f t="shared" si="13"/>
        <v>0</v>
      </c>
    </row>
    <row r="75" spans="1:18" ht="12.75">
      <c r="A75" s="19">
        <v>57</v>
      </c>
      <c r="B75" s="19"/>
      <c r="C75" s="20" t="str">
        <f>VLOOKUP(A75,[0]!pole,3)</f>
        <v>Kuřátko Pavel</v>
      </c>
      <c r="D75" s="30">
        <v>248</v>
      </c>
      <c r="E75" s="7">
        <v>116</v>
      </c>
      <c r="F75" s="7">
        <f>E75+D75</f>
        <v>364</v>
      </c>
      <c r="G75" s="7">
        <v>12</v>
      </c>
      <c r="H75" s="31">
        <v>1</v>
      </c>
      <c r="I75" s="32">
        <v>168</v>
      </c>
      <c r="J75" s="7">
        <v>69</v>
      </c>
      <c r="K75" s="7">
        <f>J75+I75</f>
        <v>237</v>
      </c>
      <c r="L75" s="7">
        <v>7</v>
      </c>
      <c r="M75" s="31">
        <v>1</v>
      </c>
      <c r="N75" s="32"/>
      <c r="O75" s="7"/>
      <c r="P75" s="7">
        <f>O75+N75</f>
        <v>0</v>
      </c>
      <c r="Q75" s="7"/>
      <c r="R75" s="31"/>
    </row>
    <row r="76" spans="1:18" ht="12.75">
      <c r="A76" s="19">
        <v>58</v>
      </c>
      <c r="B76" s="19"/>
      <c r="C76" s="20" t="str">
        <f>VLOOKUP(A76,[0]!pole,3)</f>
        <v>Fogl Pavel</v>
      </c>
      <c r="D76" s="30">
        <v>264</v>
      </c>
      <c r="E76" s="7">
        <v>114</v>
      </c>
      <c r="F76" s="7">
        <f>E76+D76</f>
        <v>378</v>
      </c>
      <c r="G76" s="7">
        <v>11</v>
      </c>
      <c r="H76" s="31">
        <v>6</v>
      </c>
      <c r="I76" s="32">
        <v>172</v>
      </c>
      <c r="J76" s="7">
        <v>53</v>
      </c>
      <c r="K76" s="7">
        <f>J76+I76</f>
        <v>225</v>
      </c>
      <c r="L76" s="7">
        <v>14</v>
      </c>
      <c r="M76" s="31">
        <v>0</v>
      </c>
      <c r="N76" s="32"/>
      <c r="O76" s="7"/>
      <c r="P76" s="7">
        <f>O76+N76</f>
        <v>0</v>
      </c>
      <c r="Q76" s="7"/>
      <c r="R76" s="31"/>
    </row>
    <row r="77" spans="1:18" ht="12.75">
      <c r="A77" s="19">
        <v>59</v>
      </c>
      <c r="B77" s="19"/>
      <c r="C77" s="20" t="str">
        <f>VLOOKUP(A77,[0]!pole,3)</f>
        <v>Galuščák Zdeněk</v>
      </c>
      <c r="D77" s="30">
        <v>257</v>
      </c>
      <c r="E77" s="7">
        <v>107</v>
      </c>
      <c r="F77" s="7">
        <f>E77+D77</f>
        <v>364</v>
      </c>
      <c r="G77" s="7">
        <v>13</v>
      </c>
      <c r="H77" s="31">
        <v>7</v>
      </c>
      <c r="I77" s="32">
        <v>145</v>
      </c>
      <c r="J77" s="7">
        <v>93</v>
      </c>
      <c r="K77" s="7">
        <f>J77+I77</f>
        <v>238</v>
      </c>
      <c r="L77" s="7">
        <v>4</v>
      </c>
      <c r="M77" s="31">
        <v>4</v>
      </c>
      <c r="N77" s="32"/>
      <c r="O77" s="7"/>
      <c r="P77" s="7">
        <f>O77+N77</f>
        <v>0</v>
      </c>
      <c r="Q77" s="7"/>
      <c r="R77" s="31"/>
    </row>
    <row r="78" spans="1:18" ht="13.5" thickBot="1">
      <c r="A78" s="21">
        <v>60</v>
      </c>
      <c r="B78" s="21"/>
      <c r="C78" s="22" t="str">
        <f>VLOOKUP(A78,[0]!pole,3)</f>
        <v>Kvapil Miloš</v>
      </c>
      <c r="D78" s="33">
        <v>277</v>
      </c>
      <c r="E78" s="34">
        <v>114</v>
      </c>
      <c r="F78" s="7">
        <f>E78+D78</f>
        <v>391</v>
      </c>
      <c r="G78" s="34">
        <v>8</v>
      </c>
      <c r="H78" s="35">
        <v>7</v>
      </c>
      <c r="I78" s="36">
        <v>160</v>
      </c>
      <c r="J78" s="34">
        <v>81</v>
      </c>
      <c r="K78" s="34">
        <f>J78+I78</f>
        <v>241</v>
      </c>
      <c r="L78" s="34">
        <v>3</v>
      </c>
      <c r="M78" s="35">
        <v>1</v>
      </c>
      <c r="N78" s="36"/>
      <c r="O78" s="34"/>
      <c r="P78" s="34">
        <f>O78+N78</f>
        <v>0</v>
      </c>
      <c r="Q78" s="34"/>
      <c r="R78" s="35"/>
    </row>
    <row r="79" spans="1:18" ht="13.5" thickBot="1">
      <c r="A79" s="23"/>
      <c r="B79" s="23">
        <v>115</v>
      </c>
      <c r="C79" s="24" t="str">
        <f>VLOOKUP(B79,[0]!dr,2)</f>
        <v>SKP Kuželky Hradec Králové "C"</v>
      </c>
      <c r="D79" s="37">
        <f aca="true" t="shared" si="14" ref="D79:R79">D78+D77+D76+D75</f>
        <v>1046</v>
      </c>
      <c r="E79" s="37">
        <f t="shared" si="14"/>
        <v>451</v>
      </c>
      <c r="F79" s="37">
        <f t="shared" si="14"/>
        <v>1497</v>
      </c>
      <c r="G79" s="37">
        <f t="shared" si="14"/>
        <v>44</v>
      </c>
      <c r="H79" s="37">
        <f t="shared" si="14"/>
        <v>21</v>
      </c>
      <c r="I79" s="37">
        <f t="shared" si="14"/>
        <v>645</v>
      </c>
      <c r="J79" s="37">
        <f t="shared" si="14"/>
        <v>296</v>
      </c>
      <c r="K79" s="37">
        <f t="shared" si="14"/>
        <v>941</v>
      </c>
      <c r="L79" s="37">
        <f t="shared" si="14"/>
        <v>28</v>
      </c>
      <c r="M79" s="37">
        <f t="shared" si="14"/>
        <v>6</v>
      </c>
      <c r="N79" s="37">
        <f t="shared" si="14"/>
        <v>0</v>
      </c>
      <c r="O79" s="37">
        <f t="shared" si="14"/>
        <v>0</v>
      </c>
      <c r="P79" s="37">
        <f t="shared" si="14"/>
        <v>0</v>
      </c>
      <c r="Q79" s="37">
        <f t="shared" si="14"/>
        <v>0</v>
      </c>
      <c r="R79" s="37">
        <f t="shared" si="14"/>
        <v>0</v>
      </c>
    </row>
    <row r="80" spans="1:18" ht="12.75">
      <c r="A80" s="25">
        <v>61</v>
      </c>
      <c r="B80" s="25"/>
      <c r="C80" s="26" t="str">
        <f>VLOOKUP(A80,[0]!pole,3)</f>
        <v>Hübelbauerová Jiřina</v>
      </c>
      <c r="D80" s="38">
        <v>256</v>
      </c>
      <c r="E80" s="6">
        <v>94</v>
      </c>
      <c r="F80" s="6">
        <f>E80+D80</f>
        <v>350</v>
      </c>
      <c r="G80" s="6">
        <v>13</v>
      </c>
      <c r="H80" s="39">
        <v>1</v>
      </c>
      <c r="I80" s="40">
        <v>151</v>
      </c>
      <c r="J80" s="6">
        <v>54</v>
      </c>
      <c r="K80" s="6">
        <f>J80+I80</f>
        <v>205</v>
      </c>
      <c r="L80" s="6">
        <v>12</v>
      </c>
      <c r="M80" s="39">
        <v>0</v>
      </c>
      <c r="N80" s="40"/>
      <c r="O80" s="6"/>
      <c r="P80" s="6">
        <f>O80+N80</f>
        <v>0</v>
      </c>
      <c r="Q80" s="6"/>
      <c r="R80" s="39"/>
    </row>
    <row r="81" spans="1:18" ht="12.75">
      <c r="A81" s="25">
        <v>62</v>
      </c>
      <c r="B81" s="25"/>
      <c r="C81" s="26" t="str">
        <f>VLOOKUP(A81,[0]!pole,3)</f>
        <v>Krsková Ilona</v>
      </c>
      <c r="D81" s="38">
        <v>231</v>
      </c>
      <c r="E81" s="6">
        <v>104</v>
      </c>
      <c r="F81" s="6">
        <f>E81+D81</f>
        <v>335</v>
      </c>
      <c r="G81" s="6">
        <v>15</v>
      </c>
      <c r="H81" s="39">
        <v>3</v>
      </c>
      <c r="I81" s="40">
        <v>155</v>
      </c>
      <c r="J81" s="6">
        <v>68</v>
      </c>
      <c r="K81" s="6">
        <f>J81+I81</f>
        <v>223</v>
      </c>
      <c r="L81" s="6">
        <v>9</v>
      </c>
      <c r="M81" s="39">
        <v>0</v>
      </c>
      <c r="N81" s="40"/>
      <c r="O81" s="6"/>
      <c r="P81" s="6">
        <f>O81+N81</f>
        <v>0</v>
      </c>
      <c r="Q81" s="6"/>
      <c r="R81" s="39"/>
    </row>
    <row r="82" spans="1:18" ht="12.75">
      <c r="A82" s="25">
        <v>63</v>
      </c>
      <c r="B82" s="25"/>
      <c r="C82" s="26" t="str">
        <f>VLOOKUP(A82,[0]!pole,3)</f>
        <v>Němečková Lucie</v>
      </c>
      <c r="D82" s="38">
        <v>244</v>
      </c>
      <c r="E82" s="6">
        <v>110</v>
      </c>
      <c r="F82" s="6">
        <f>E82+D82</f>
        <v>354</v>
      </c>
      <c r="G82" s="6">
        <v>13</v>
      </c>
      <c r="H82" s="39">
        <v>5</v>
      </c>
      <c r="I82" s="40">
        <v>181</v>
      </c>
      <c r="J82" s="6">
        <v>79</v>
      </c>
      <c r="K82" s="6">
        <f>J82+I82</f>
        <v>260</v>
      </c>
      <c r="L82" s="6">
        <v>5</v>
      </c>
      <c r="M82" s="39">
        <v>4</v>
      </c>
      <c r="N82" s="40"/>
      <c r="O82" s="6"/>
      <c r="P82" s="6">
        <f>O82+N82</f>
        <v>0</v>
      </c>
      <c r="Q82" s="6"/>
      <c r="R82" s="39"/>
    </row>
    <row r="83" spans="1:18" ht="13.5" thickBot="1">
      <c r="A83" s="27">
        <v>64</v>
      </c>
      <c r="B83" s="27"/>
      <c r="C83" s="28" t="str">
        <f>VLOOKUP(A83,[0]!pole,3)</f>
        <v>Prokopová Alena</v>
      </c>
      <c r="D83" s="41">
        <v>256</v>
      </c>
      <c r="E83" s="42">
        <v>101</v>
      </c>
      <c r="F83" s="42">
        <f>E83+D83</f>
        <v>357</v>
      </c>
      <c r="G83" s="42">
        <v>13</v>
      </c>
      <c r="H83" s="43">
        <v>5</v>
      </c>
      <c r="I83" s="44">
        <v>154</v>
      </c>
      <c r="J83" s="42">
        <v>52</v>
      </c>
      <c r="K83" s="42">
        <f>J83+I83</f>
        <v>206</v>
      </c>
      <c r="L83" s="42">
        <v>8</v>
      </c>
      <c r="M83" s="43">
        <v>0</v>
      </c>
      <c r="N83" s="44"/>
      <c r="O83" s="42"/>
      <c r="P83" s="42">
        <f>O83+N83</f>
        <v>0</v>
      </c>
      <c r="Q83" s="42"/>
      <c r="R83" s="43"/>
    </row>
    <row r="84" spans="1:18" ht="13.5" thickBot="1">
      <c r="A84" s="29"/>
      <c r="B84" s="29">
        <v>116</v>
      </c>
      <c r="C84" s="24" t="str">
        <f>VLOOKUP(B84,[0]!dr,2)</f>
        <v>SKP Kuželky Hradec Králové "D"</v>
      </c>
      <c r="D84" s="45">
        <f aca="true" t="shared" si="15" ref="D84:R84">D83+D82+D81+D80</f>
        <v>987</v>
      </c>
      <c r="E84" s="46">
        <f t="shared" si="15"/>
        <v>409</v>
      </c>
      <c r="F84" s="46">
        <f t="shared" si="15"/>
        <v>1396</v>
      </c>
      <c r="G84" s="46">
        <f t="shared" si="15"/>
        <v>54</v>
      </c>
      <c r="H84" s="47">
        <f t="shared" si="15"/>
        <v>14</v>
      </c>
      <c r="I84" s="45">
        <f t="shared" si="15"/>
        <v>641</v>
      </c>
      <c r="J84" s="46">
        <f t="shared" si="15"/>
        <v>253</v>
      </c>
      <c r="K84" s="46">
        <f t="shared" si="15"/>
        <v>894</v>
      </c>
      <c r="L84" s="46">
        <f t="shared" si="15"/>
        <v>34</v>
      </c>
      <c r="M84" s="47">
        <f t="shared" si="15"/>
        <v>4</v>
      </c>
      <c r="N84" s="45">
        <f t="shared" si="15"/>
        <v>0</v>
      </c>
      <c r="O84" s="46">
        <f t="shared" si="15"/>
        <v>0</v>
      </c>
      <c r="P84" s="46">
        <f t="shared" si="15"/>
        <v>0</v>
      </c>
      <c r="Q84" s="46">
        <f t="shared" si="15"/>
        <v>0</v>
      </c>
      <c r="R84" s="47">
        <f t="shared" si="15"/>
        <v>0</v>
      </c>
    </row>
    <row r="85" spans="1:18" ht="12.75">
      <c r="A85" s="19">
        <v>65</v>
      </c>
      <c r="B85" s="19"/>
      <c r="C85" s="20" t="str">
        <f>VLOOKUP(A85,[0]!pole,3)</f>
        <v>Vernerová Petra</v>
      </c>
      <c r="D85" s="30">
        <v>238</v>
      </c>
      <c r="E85" s="7">
        <v>100</v>
      </c>
      <c r="F85" s="7">
        <f>E85+D85</f>
        <v>338</v>
      </c>
      <c r="G85" s="7">
        <v>9</v>
      </c>
      <c r="H85" s="31">
        <v>6</v>
      </c>
      <c r="I85" s="32">
        <v>145</v>
      </c>
      <c r="J85" s="7">
        <v>43</v>
      </c>
      <c r="K85" s="7">
        <f>J85+I85</f>
        <v>188</v>
      </c>
      <c r="L85" s="7">
        <v>15</v>
      </c>
      <c r="M85" s="31">
        <v>0</v>
      </c>
      <c r="N85" s="32"/>
      <c r="O85" s="7"/>
      <c r="P85" s="7">
        <f>O85+N85</f>
        <v>0</v>
      </c>
      <c r="Q85" s="7"/>
      <c r="R85" s="31"/>
    </row>
    <row r="86" spans="1:18" ht="12.75">
      <c r="A86" s="19">
        <v>66</v>
      </c>
      <c r="B86" s="19"/>
      <c r="C86" s="20" t="str">
        <f>VLOOKUP(A86,[0]!pole,3)</f>
        <v>Vágner Jiří</v>
      </c>
      <c r="D86" s="30">
        <v>240</v>
      </c>
      <c r="E86" s="7">
        <v>91</v>
      </c>
      <c r="F86" s="7">
        <f>E86+D86</f>
        <v>331</v>
      </c>
      <c r="G86" s="7">
        <v>14</v>
      </c>
      <c r="H86" s="31">
        <v>4</v>
      </c>
      <c r="I86" s="32">
        <v>144</v>
      </c>
      <c r="J86" s="7">
        <v>77</v>
      </c>
      <c r="K86" s="7">
        <f>J86+I86</f>
        <v>221</v>
      </c>
      <c r="L86" s="7">
        <v>6</v>
      </c>
      <c r="M86" s="31">
        <v>1</v>
      </c>
      <c r="N86" s="32"/>
      <c r="O86" s="7"/>
      <c r="P86" s="7">
        <f>O86+N86</f>
        <v>0</v>
      </c>
      <c r="Q86" s="7"/>
      <c r="R86" s="31"/>
    </row>
    <row r="87" spans="1:18" ht="12.75">
      <c r="A87" s="19">
        <v>67</v>
      </c>
      <c r="B87" s="19"/>
      <c r="C87" s="20" t="str">
        <f>VLOOKUP(A87,[0]!pole,3)</f>
        <v>Kuchař Leoš</v>
      </c>
      <c r="D87" s="30">
        <v>243</v>
      </c>
      <c r="E87" s="7">
        <v>87</v>
      </c>
      <c r="F87" s="7">
        <f>E87+D87</f>
        <v>330</v>
      </c>
      <c r="G87" s="7">
        <v>19</v>
      </c>
      <c r="H87" s="31">
        <v>0</v>
      </c>
      <c r="I87" s="32">
        <v>129</v>
      </c>
      <c r="J87" s="7">
        <v>61</v>
      </c>
      <c r="K87" s="7">
        <f>J87+I87</f>
        <v>190</v>
      </c>
      <c r="L87" s="7">
        <v>8</v>
      </c>
      <c r="M87" s="31">
        <v>2</v>
      </c>
      <c r="N87" s="32"/>
      <c r="O87" s="7"/>
      <c r="P87" s="7">
        <f>O87+N87</f>
        <v>0</v>
      </c>
      <c r="Q87" s="7"/>
      <c r="R87" s="31"/>
    </row>
    <row r="88" spans="1:18" ht="13.5" thickBot="1">
      <c r="A88" s="21">
        <v>68</v>
      </c>
      <c r="B88" s="21"/>
      <c r="C88" s="22" t="str">
        <f>VLOOKUP(A88,[0]!pole,3)</f>
        <v>Stracený Jozef</v>
      </c>
      <c r="D88" s="33">
        <v>230</v>
      </c>
      <c r="E88" s="34">
        <v>99</v>
      </c>
      <c r="F88" s="7">
        <f>E88+D88</f>
        <v>329</v>
      </c>
      <c r="G88" s="34">
        <v>10</v>
      </c>
      <c r="H88" s="35">
        <v>3</v>
      </c>
      <c r="I88" s="36">
        <v>138</v>
      </c>
      <c r="J88" s="34">
        <v>61</v>
      </c>
      <c r="K88" s="34">
        <f>J88+I88</f>
        <v>199</v>
      </c>
      <c r="L88" s="34">
        <v>8</v>
      </c>
      <c r="M88" s="35">
        <v>0</v>
      </c>
      <c r="N88" s="36"/>
      <c r="O88" s="34"/>
      <c r="P88" s="34">
        <f>O88+N88</f>
        <v>0</v>
      </c>
      <c r="Q88" s="34"/>
      <c r="R88" s="35"/>
    </row>
    <row r="89" spans="1:18" ht="13.5" thickBot="1">
      <c r="A89" s="23"/>
      <c r="B89" s="23">
        <v>117</v>
      </c>
      <c r="C89" s="24" t="str">
        <f>VLOOKUP(B89,[0]!dr,2)</f>
        <v>SKP Kuželky Hradec Králové "E"</v>
      </c>
      <c r="D89" s="37">
        <f aca="true" t="shared" si="16" ref="D89:R89">D88+D87+D86+D85</f>
        <v>951</v>
      </c>
      <c r="E89" s="37">
        <f t="shared" si="16"/>
        <v>377</v>
      </c>
      <c r="F89" s="37">
        <f t="shared" si="16"/>
        <v>1328</v>
      </c>
      <c r="G89" s="37">
        <f t="shared" si="16"/>
        <v>52</v>
      </c>
      <c r="H89" s="37">
        <f t="shared" si="16"/>
        <v>13</v>
      </c>
      <c r="I89" s="37">
        <f t="shared" si="16"/>
        <v>556</v>
      </c>
      <c r="J89" s="37">
        <f t="shared" si="16"/>
        <v>242</v>
      </c>
      <c r="K89" s="37">
        <f t="shared" si="16"/>
        <v>798</v>
      </c>
      <c r="L89" s="37">
        <f t="shared" si="16"/>
        <v>37</v>
      </c>
      <c r="M89" s="37">
        <f t="shared" si="16"/>
        <v>3</v>
      </c>
      <c r="N89" s="37">
        <f t="shared" si="16"/>
        <v>0</v>
      </c>
      <c r="O89" s="37">
        <f t="shared" si="16"/>
        <v>0</v>
      </c>
      <c r="P89" s="37">
        <f t="shared" si="16"/>
        <v>0</v>
      </c>
      <c r="Q89" s="37">
        <f t="shared" si="16"/>
        <v>0</v>
      </c>
      <c r="R89" s="37">
        <f t="shared" si="16"/>
        <v>0</v>
      </c>
    </row>
    <row r="90" spans="1:18" ht="12.75">
      <c r="A90" s="25">
        <v>69</v>
      </c>
      <c r="B90" s="25"/>
      <c r="C90" s="26" t="str">
        <f>VLOOKUP(A90,[0]!pole,3)</f>
        <v>Krsková Tereza</v>
      </c>
      <c r="D90" s="38">
        <v>238</v>
      </c>
      <c r="E90" s="6">
        <v>104</v>
      </c>
      <c r="F90" s="6">
        <f>E90+D90</f>
        <v>342</v>
      </c>
      <c r="G90" s="6">
        <v>17</v>
      </c>
      <c r="H90" s="39">
        <v>3</v>
      </c>
      <c r="I90" s="40">
        <v>154</v>
      </c>
      <c r="J90" s="6">
        <v>59</v>
      </c>
      <c r="K90" s="6">
        <f>J90+I90</f>
        <v>213</v>
      </c>
      <c r="L90" s="6">
        <v>7</v>
      </c>
      <c r="M90" s="39">
        <v>1</v>
      </c>
      <c r="N90" s="40"/>
      <c r="O90" s="6"/>
      <c r="P90" s="6">
        <f>O90+N90</f>
        <v>0</v>
      </c>
      <c r="Q90" s="6"/>
      <c r="R90" s="39"/>
    </row>
    <row r="91" spans="1:18" ht="12.75">
      <c r="A91" s="25">
        <v>70</v>
      </c>
      <c r="B91" s="25"/>
      <c r="C91" s="26" t="str">
        <f>VLOOKUP(A91,[0]!pole,3)</f>
        <v>Fialová Pavlína</v>
      </c>
      <c r="D91" s="38">
        <v>255</v>
      </c>
      <c r="E91" s="6">
        <v>131</v>
      </c>
      <c r="F91" s="6">
        <f>E91+D91</f>
        <v>386</v>
      </c>
      <c r="G91" s="6">
        <v>12</v>
      </c>
      <c r="H91" s="39">
        <v>4</v>
      </c>
      <c r="I91" s="40">
        <v>151</v>
      </c>
      <c r="J91" s="6">
        <v>52</v>
      </c>
      <c r="K91" s="6">
        <f>J91+I91</f>
        <v>203</v>
      </c>
      <c r="L91" s="6">
        <v>8</v>
      </c>
      <c r="M91" s="39">
        <v>0</v>
      </c>
      <c r="N91" s="40"/>
      <c r="O91" s="6"/>
      <c r="P91" s="6">
        <f>O91+N91</f>
        <v>0</v>
      </c>
      <c r="Q91" s="6"/>
      <c r="R91" s="39"/>
    </row>
    <row r="92" spans="1:18" ht="12.75">
      <c r="A92" s="25">
        <v>71</v>
      </c>
      <c r="B92" s="25"/>
      <c r="C92" s="26" t="str">
        <f>VLOOKUP(A92,[0]!pole,3)</f>
        <v>Kozáková Naďa</v>
      </c>
      <c r="D92" s="38">
        <v>244</v>
      </c>
      <c r="E92" s="6">
        <v>98</v>
      </c>
      <c r="F92" s="6">
        <f>E92+D92</f>
        <v>342</v>
      </c>
      <c r="G92" s="6">
        <v>15</v>
      </c>
      <c r="H92" s="39">
        <v>3</v>
      </c>
      <c r="I92" s="40">
        <v>145</v>
      </c>
      <c r="J92" s="6">
        <v>61</v>
      </c>
      <c r="K92" s="6">
        <f>J92+I92</f>
        <v>206</v>
      </c>
      <c r="L92" s="6">
        <v>7</v>
      </c>
      <c r="M92" s="39">
        <v>0</v>
      </c>
      <c r="N92" s="40"/>
      <c r="O92" s="6"/>
      <c r="P92" s="6">
        <f>O92+N92</f>
        <v>0</v>
      </c>
      <c r="Q92" s="6"/>
      <c r="R92" s="39"/>
    </row>
    <row r="93" spans="1:18" ht="13.5" thickBot="1">
      <c r="A93" s="27">
        <v>72</v>
      </c>
      <c r="B93" s="27"/>
      <c r="C93" s="26" t="str">
        <f>VLOOKUP(A93,[0]!pole,3)</f>
        <v>Neumanová Dagmar</v>
      </c>
      <c r="D93" s="41">
        <v>229</v>
      </c>
      <c r="E93" s="42">
        <v>91</v>
      </c>
      <c r="F93" s="42">
        <f>E93+D93</f>
        <v>320</v>
      </c>
      <c r="G93" s="42">
        <v>19</v>
      </c>
      <c r="H93" s="43">
        <v>0</v>
      </c>
      <c r="I93" s="40">
        <v>124</v>
      </c>
      <c r="J93" s="6">
        <v>51</v>
      </c>
      <c r="K93" s="42">
        <f>J93+I93</f>
        <v>175</v>
      </c>
      <c r="L93" s="6">
        <v>9</v>
      </c>
      <c r="M93" s="39">
        <v>0</v>
      </c>
      <c r="N93" s="44"/>
      <c r="O93" s="42"/>
      <c r="P93" s="42">
        <f>O93+N93</f>
        <v>0</v>
      </c>
      <c r="Q93" s="42"/>
      <c r="R93" s="43"/>
    </row>
    <row r="94" spans="1:18" ht="13.5" thickBot="1">
      <c r="A94" s="29"/>
      <c r="B94" s="29">
        <v>118</v>
      </c>
      <c r="C94" s="24" t="str">
        <f>VLOOKUP(B94,[0]!dr,2)</f>
        <v>SKP Kuželky Hradec Králové "F"</v>
      </c>
      <c r="D94" s="45">
        <f aca="true" t="shared" si="17" ref="D94:R94">D93+D92+D91+D90</f>
        <v>966</v>
      </c>
      <c r="E94" s="46">
        <f t="shared" si="17"/>
        <v>424</v>
      </c>
      <c r="F94" s="46">
        <f t="shared" si="17"/>
        <v>1390</v>
      </c>
      <c r="G94" s="46">
        <f t="shared" si="17"/>
        <v>63</v>
      </c>
      <c r="H94" s="47">
        <f t="shared" si="17"/>
        <v>10</v>
      </c>
      <c r="I94" s="45">
        <f t="shared" si="17"/>
        <v>574</v>
      </c>
      <c r="J94" s="46">
        <f t="shared" si="17"/>
        <v>223</v>
      </c>
      <c r="K94" s="46">
        <f t="shared" si="17"/>
        <v>797</v>
      </c>
      <c r="L94" s="46">
        <f t="shared" si="17"/>
        <v>31</v>
      </c>
      <c r="M94" s="47">
        <f t="shared" si="17"/>
        <v>1</v>
      </c>
      <c r="N94" s="45">
        <f t="shared" si="17"/>
        <v>0</v>
      </c>
      <c r="O94" s="46">
        <f t="shared" si="17"/>
        <v>0</v>
      </c>
      <c r="P94" s="46">
        <f t="shared" si="17"/>
        <v>0</v>
      </c>
      <c r="Q94" s="46">
        <f t="shared" si="17"/>
        <v>0</v>
      </c>
      <c r="R94" s="47">
        <f t="shared" si="17"/>
        <v>0</v>
      </c>
    </row>
    <row r="95" spans="1:18" ht="12.75">
      <c r="A95" s="19">
        <v>73</v>
      </c>
      <c r="B95" s="19"/>
      <c r="C95" s="20" t="str">
        <f>VLOOKUP(A95,[0]!pole,3)</f>
        <v>Tomek Petr</v>
      </c>
      <c r="D95" s="30">
        <v>264</v>
      </c>
      <c r="E95" s="7">
        <v>122</v>
      </c>
      <c r="F95" s="7">
        <f>E95+D95</f>
        <v>386</v>
      </c>
      <c r="G95" s="7">
        <v>5</v>
      </c>
      <c r="H95" s="31">
        <v>3</v>
      </c>
      <c r="I95" s="32">
        <v>175</v>
      </c>
      <c r="J95" s="7">
        <v>111</v>
      </c>
      <c r="K95" s="7">
        <f>J95+I95</f>
        <v>286</v>
      </c>
      <c r="L95" s="7">
        <v>0</v>
      </c>
      <c r="M95" s="31">
        <v>1</v>
      </c>
      <c r="N95" s="32"/>
      <c r="O95" s="7"/>
      <c r="P95" s="7">
        <f>O95+N95</f>
        <v>0</v>
      </c>
      <c r="Q95" s="7"/>
      <c r="R95" s="31"/>
    </row>
    <row r="96" spans="1:18" ht="12.75">
      <c r="A96" s="19">
        <v>74</v>
      </c>
      <c r="B96" s="19"/>
      <c r="C96" s="20" t="str">
        <f>VLOOKUP(A96,[0]!pole,3)</f>
        <v>Peca Milan</v>
      </c>
      <c r="D96" s="30">
        <v>266</v>
      </c>
      <c r="E96" s="7">
        <v>125</v>
      </c>
      <c r="F96" s="7">
        <f>E96+D96</f>
        <v>391</v>
      </c>
      <c r="G96" s="7">
        <v>5</v>
      </c>
      <c r="H96" s="31">
        <v>0</v>
      </c>
      <c r="I96" s="32">
        <v>156</v>
      </c>
      <c r="J96" s="7">
        <v>77</v>
      </c>
      <c r="K96" s="7">
        <f>J96+I96</f>
        <v>233</v>
      </c>
      <c r="L96" s="7">
        <v>3</v>
      </c>
      <c r="M96" s="31">
        <v>1</v>
      </c>
      <c r="N96" s="32"/>
      <c r="O96" s="7"/>
      <c r="P96" s="7">
        <f>O96+N96</f>
        <v>0</v>
      </c>
      <c r="Q96" s="7"/>
      <c r="R96" s="31"/>
    </row>
    <row r="97" spans="1:18" ht="12.75">
      <c r="A97" s="19">
        <v>75</v>
      </c>
      <c r="B97" s="19"/>
      <c r="C97" s="20" t="str">
        <f>VLOOKUP(A97,[0]!pole,3)</f>
        <v>Vláčil Miroslav</v>
      </c>
      <c r="D97" s="30">
        <v>239</v>
      </c>
      <c r="E97" s="7">
        <v>96</v>
      </c>
      <c r="F97" s="7">
        <f>E97+D97</f>
        <v>335</v>
      </c>
      <c r="G97" s="7">
        <v>12</v>
      </c>
      <c r="H97" s="31">
        <v>2</v>
      </c>
      <c r="I97" s="32">
        <v>141</v>
      </c>
      <c r="J97" s="7">
        <v>49</v>
      </c>
      <c r="K97" s="7">
        <f>J97+I97</f>
        <v>190</v>
      </c>
      <c r="L97" s="7">
        <v>9</v>
      </c>
      <c r="M97" s="31">
        <v>0</v>
      </c>
      <c r="N97" s="32"/>
      <c r="O97" s="7"/>
      <c r="P97" s="7">
        <f>O97+N97</f>
        <v>0</v>
      </c>
      <c r="Q97" s="7"/>
      <c r="R97" s="31"/>
    </row>
    <row r="98" spans="1:18" ht="13.5" thickBot="1">
      <c r="A98" s="21">
        <v>76</v>
      </c>
      <c r="B98" s="21"/>
      <c r="C98" s="22" t="str">
        <f>VLOOKUP(A98,[0]!pole,3)</f>
        <v>Belay Petr</v>
      </c>
      <c r="D98" s="33">
        <v>226</v>
      </c>
      <c r="E98" s="34">
        <v>96</v>
      </c>
      <c r="F98" s="7">
        <f>E98+D98</f>
        <v>322</v>
      </c>
      <c r="G98" s="34">
        <v>17</v>
      </c>
      <c r="H98" s="35">
        <v>1</v>
      </c>
      <c r="I98" s="36">
        <v>140</v>
      </c>
      <c r="J98" s="34">
        <v>60</v>
      </c>
      <c r="K98" s="34">
        <f>J98+I98</f>
        <v>200</v>
      </c>
      <c r="L98" s="34">
        <v>8</v>
      </c>
      <c r="M98" s="35">
        <v>1</v>
      </c>
      <c r="N98" s="36"/>
      <c r="O98" s="34"/>
      <c r="P98" s="34">
        <f>O98+N98</f>
        <v>0</v>
      </c>
      <c r="Q98" s="34"/>
      <c r="R98" s="35"/>
    </row>
    <row r="99" spans="1:18" ht="13.5" thickBot="1">
      <c r="A99" s="23"/>
      <c r="B99" s="23">
        <v>119</v>
      </c>
      <c r="C99" s="24" t="str">
        <f>VLOOKUP(B99,[0]!dr,2)</f>
        <v>ICP Jindřichův Hradec</v>
      </c>
      <c r="D99" s="37">
        <f aca="true" t="shared" si="18" ref="D99:R99">D98+D97+D96+D95</f>
        <v>995</v>
      </c>
      <c r="E99" s="37">
        <f t="shared" si="18"/>
        <v>439</v>
      </c>
      <c r="F99" s="37">
        <f t="shared" si="18"/>
        <v>1434</v>
      </c>
      <c r="G99" s="37">
        <f t="shared" si="18"/>
        <v>39</v>
      </c>
      <c r="H99" s="37">
        <f t="shared" si="18"/>
        <v>6</v>
      </c>
      <c r="I99" s="37">
        <f t="shared" si="18"/>
        <v>612</v>
      </c>
      <c r="J99" s="37">
        <f t="shared" si="18"/>
        <v>297</v>
      </c>
      <c r="K99" s="37">
        <f t="shared" si="18"/>
        <v>909</v>
      </c>
      <c r="L99" s="37">
        <f t="shared" si="18"/>
        <v>20</v>
      </c>
      <c r="M99" s="37">
        <f t="shared" si="18"/>
        <v>3</v>
      </c>
      <c r="N99" s="37">
        <f t="shared" si="18"/>
        <v>0</v>
      </c>
      <c r="O99" s="37">
        <f t="shared" si="18"/>
        <v>0</v>
      </c>
      <c r="P99" s="37">
        <f t="shared" si="18"/>
        <v>0</v>
      </c>
      <c r="Q99" s="37">
        <f t="shared" si="18"/>
        <v>0</v>
      </c>
      <c r="R99" s="37">
        <f t="shared" si="18"/>
        <v>0</v>
      </c>
    </row>
    <row r="100" spans="1:18" ht="12.75">
      <c r="A100" s="25">
        <v>77</v>
      </c>
      <c r="B100" s="25"/>
      <c r="C100" s="26" t="str">
        <f>VLOOKUP(A100,[0]!pole,3)</f>
        <v>Běhoun Jaroslav</v>
      </c>
      <c r="D100" s="38">
        <v>261</v>
      </c>
      <c r="E100" s="6">
        <v>125</v>
      </c>
      <c r="F100" s="6">
        <f>E100+D100</f>
        <v>386</v>
      </c>
      <c r="G100" s="6">
        <v>9</v>
      </c>
      <c r="H100" s="39">
        <v>4</v>
      </c>
      <c r="I100" s="40">
        <v>132</v>
      </c>
      <c r="J100" s="6">
        <v>67</v>
      </c>
      <c r="K100" s="6">
        <f>J100+I100</f>
        <v>199</v>
      </c>
      <c r="L100" s="6">
        <v>3</v>
      </c>
      <c r="M100" s="39">
        <v>0</v>
      </c>
      <c r="N100" s="40"/>
      <c r="O100" s="6"/>
      <c r="P100" s="6">
        <f>O100+N100</f>
        <v>0</v>
      </c>
      <c r="Q100" s="6"/>
      <c r="R100" s="39"/>
    </row>
    <row r="101" spans="1:18" ht="12.75">
      <c r="A101" s="25">
        <v>78</v>
      </c>
      <c r="B101" s="25"/>
      <c r="C101" s="26" t="str">
        <f>VLOOKUP(A101,[0]!pole,3)</f>
        <v>Ivan Josef</v>
      </c>
      <c r="D101" s="38">
        <v>282</v>
      </c>
      <c r="E101" s="6">
        <v>107</v>
      </c>
      <c r="F101" s="6">
        <f>E101+D101</f>
        <v>389</v>
      </c>
      <c r="G101" s="6">
        <v>6</v>
      </c>
      <c r="H101" s="39">
        <v>4</v>
      </c>
      <c r="I101" s="40">
        <v>153</v>
      </c>
      <c r="J101" s="6">
        <v>97</v>
      </c>
      <c r="K101" s="6">
        <f>J101+I101</f>
        <v>250</v>
      </c>
      <c r="L101" s="6">
        <v>2</v>
      </c>
      <c r="M101" s="39">
        <v>2</v>
      </c>
      <c r="N101" s="40"/>
      <c r="O101" s="6"/>
      <c r="P101" s="6">
        <f>O101+N101</f>
        <v>0</v>
      </c>
      <c r="Q101" s="6"/>
      <c r="R101" s="39"/>
    </row>
    <row r="102" spans="1:18" ht="12.75">
      <c r="A102" s="25">
        <v>79</v>
      </c>
      <c r="B102" s="25"/>
      <c r="C102" s="26" t="str">
        <f>VLOOKUP(A102,[0]!pole,3)</f>
        <v>Baudyš Jan</v>
      </c>
      <c r="D102" s="38">
        <v>257</v>
      </c>
      <c r="E102" s="6">
        <v>135</v>
      </c>
      <c r="F102" s="6">
        <f>E102+D102</f>
        <v>392</v>
      </c>
      <c r="G102" s="6">
        <v>5</v>
      </c>
      <c r="H102" s="39">
        <v>3</v>
      </c>
      <c r="I102" s="40">
        <v>174</v>
      </c>
      <c r="J102" s="6">
        <v>75</v>
      </c>
      <c r="K102" s="6">
        <f>J102+I102</f>
        <v>249</v>
      </c>
      <c r="L102" s="6">
        <v>1</v>
      </c>
      <c r="M102" s="39">
        <v>2</v>
      </c>
      <c r="N102" s="40"/>
      <c r="O102" s="6"/>
      <c r="P102" s="6">
        <f>O102+N102</f>
        <v>0</v>
      </c>
      <c r="Q102" s="6"/>
      <c r="R102" s="39"/>
    </row>
    <row r="103" spans="1:18" ht="13.5" thickBot="1">
      <c r="A103" s="27">
        <v>80</v>
      </c>
      <c r="B103" s="27"/>
      <c r="C103" s="28" t="str">
        <f>VLOOKUP(A103,[0]!pole,3)</f>
        <v>Filakovská Gabriela</v>
      </c>
      <c r="D103" s="41">
        <v>263</v>
      </c>
      <c r="E103" s="42">
        <v>94</v>
      </c>
      <c r="F103" s="42">
        <f>E103+D103</f>
        <v>357</v>
      </c>
      <c r="G103" s="42">
        <v>8</v>
      </c>
      <c r="H103" s="43">
        <v>2</v>
      </c>
      <c r="I103" s="44">
        <v>167</v>
      </c>
      <c r="J103" s="42">
        <v>96</v>
      </c>
      <c r="K103" s="42">
        <f>J103+I103</f>
        <v>263</v>
      </c>
      <c r="L103" s="42">
        <v>2</v>
      </c>
      <c r="M103" s="43">
        <v>0</v>
      </c>
      <c r="N103" s="44"/>
      <c r="O103" s="42"/>
      <c r="P103" s="42">
        <f>O103+N103</f>
        <v>0</v>
      </c>
      <c r="Q103" s="42"/>
      <c r="R103" s="43"/>
    </row>
    <row r="104" spans="1:18" ht="13.5" thickBot="1">
      <c r="A104" s="29"/>
      <c r="B104" s="29">
        <v>120</v>
      </c>
      <c r="C104" s="24" t="str">
        <f>VLOOKUP(B104,[0]!dr,2)</f>
        <v>SKP Jindřichův Hradec</v>
      </c>
      <c r="D104" s="45">
        <f aca="true" t="shared" si="19" ref="D104:R104">D103+D102+D101+D100</f>
        <v>1063</v>
      </c>
      <c r="E104" s="46">
        <f t="shared" si="19"/>
        <v>461</v>
      </c>
      <c r="F104" s="46">
        <f t="shared" si="19"/>
        <v>1524</v>
      </c>
      <c r="G104" s="46">
        <f t="shared" si="19"/>
        <v>28</v>
      </c>
      <c r="H104" s="47">
        <f t="shared" si="19"/>
        <v>13</v>
      </c>
      <c r="I104" s="45">
        <f t="shared" si="19"/>
        <v>626</v>
      </c>
      <c r="J104" s="46">
        <f t="shared" si="19"/>
        <v>335</v>
      </c>
      <c r="K104" s="46">
        <f t="shared" si="19"/>
        <v>961</v>
      </c>
      <c r="L104" s="46">
        <f t="shared" si="19"/>
        <v>8</v>
      </c>
      <c r="M104" s="47">
        <f t="shared" si="19"/>
        <v>4</v>
      </c>
      <c r="N104" s="45">
        <f t="shared" si="19"/>
        <v>0</v>
      </c>
      <c r="O104" s="46">
        <f t="shared" si="19"/>
        <v>0</v>
      </c>
      <c r="P104" s="46">
        <f t="shared" si="19"/>
        <v>0</v>
      </c>
      <c r="Q104" s="46">
        <f t="shared" si="19"/>
        <v>0</v>
      </c>
      <c r="R104" s="47">
        <f t="shared" si="19"/>
        <v>0</v>
      </c>
    </row>
    <row r="105" spans="1:18" ht="12.75">
      <c r="A105" s="19">
        <v>81</v>
      </c>
      <c r="B105" s="19"/>
      <c r="C105" s="20" t="str">
        <f>VLOOKUP(A105,[0]!pole,3)</f>
        <v>Stránský Milan</v>
      </c>
      <c r="D105" s="30">
        <v>253</v>
      </c>
      <c r="E105" s="7">
        <v>129</v>
      </c>
      <c r="F105" s="7">
        <f>E105+D105</f>
        <v>382</v>
      </c>
      <c r="G105" s="7">
        <v>3</v>
      </c>
      <c r="H105" s="31">
        <v>3</v>
      </c>
      <c r="I105" s="32">
        <v>182</v>
      </c>
      <c r="J105" s="7">
        <v>97</v>
      </c>
      <c r="K105" s="7">
        <f>J105+I105</f>
        <v>279</v>
      </c>
      <c r="L105" s="7">
        <v>3</v>
      </c>
      <c r="M105" s="31">
        <v>6</v>
      </c>
      <c r="N105" s="32"/>
      <c r="O105" s="7"/>
      <c r="P105" s="7">
        <f>O105+N105</f>
        <v>0</v>
      </c>
      <c r="Q105" s="7"/>
      <c r="R105" s="31"/>
    </row>
    <row r="106" spans="1:18" ht="12.75">
      <c r="A106" s="19">
        <v>82</v>
      </c>
      <c r="B106" s="19"/>
      <c r="C106" s="20" t="str">
        <f>VLOOKUP(A106,[0]!pole,3)</f>
        <v>Čiháková Lucie</v>
      </c>
      <c r="D106" s="30">
        <v>256</v>
      </c>
      <c r="E106" s="7">
        <v>110</v>
      </c>
      <c r="F106" s="7">
        <f>E106+D106</f>
        <v>366</v>
      </c>
      <c r="G106" s="7">
        <v>9</v>
      </c>
      <c r="H106" s="31">
        <v>1</v>
      </c>
      <c r="I106" s="32">
        <v>163</v>
      </c>
      <c r="J106" s="7">
        <v>70</v>
      </c>
      <c r="K106" s="7">
        <f>J106+I106</f>
        <v>233</v>
      </c>
      <c r="L106" s="7">
        <v>5</v>
      </c>
      <c r="M106" s="31">
        <v>1</v>
      </c>
      <c r="N106" s="32"/>
      <c r="O106" s="7"/>
      <c r="P106" s="7">
        <f>O106+N106</f>
        <v>0</v>
      </c>
      <c r="Q106" s="7"/>
      <c r="R106" s="31"/>
    </row>
    <row r="107" spans="1:18" ht="12.75">
      <c r="A107" s="19">
        <v>83</v>
      </c>
      <c r="B107" s="19"/>
      <c r="C107" s="20" t="str">
        <f>VLOOKUP(A107,[0]!pole,3)</f>
        <v>Koubek Michal</v>
      </c>
      <c r="D107" s="30">
        <v>264</v>
      </c>
      <c r="E107" s="7">
        <v>151</v>
      </c>
      <c r="F107" s="7">
        <f>E107+D107</f>
        <v>415</v>
      </c>
      <c r="G107" s="7">
        <v>2</v>
      </c>
      <c r="H107" s="31">
        <v>7</v>
      </c>
      <c r="I107" s="32">
        <v>187</v>
      </c>
      <c r="J107" s="7">
        <v>114</v>
      </c>
      <c r="K107" s="7">
        <f>J107+I107</f>
        <v>301</v>
      </c>
      <c r="L107" s="7">
        <v>3</v>
      </c>
      <c r="M107" s="31">
        <v>6</v>
      </c>
      <c r="N107" s="32"/>
      <c r="O107" s="7"/>
      <c r="P107" s="7">
        <f>O107+N107</f>
        <v>0</v>
      </c>
      <c r="Q107" s="7"/>
      <c r="R107" s="31"/>
    </row>
    <row r="108" spans="1:18" ht="13.5" thickBot="1">
      <c r="A108" s="21">
        <v>84</v>
      </c>
      <c r="B108" s="21"/>
      <c r="C108" s="22" t="str">
        <f>VLOOKUP(A108,[0]!pole,3)</f>
        <v>Zemánek Jiří</v>
      </c>
      <c r="D108" s="33">
        <v>280</v>
      </c>
      <c r="E108" s="34">
        <v>149</v>
      </c>
      <c r="F108" s="7">
        <f>E108+D108</f>
        <v>429</v>
      </c>
      <c r="G108" s="34">
        <v>0</v>
      </c>
      <c r="H108" s="35">
        <v>3</v>
      </c>
      <c r="I108" s="36">
        <v>163</v>
      </c>
      <c r="J108" s="34">
        <v>97</v>
      </c>
      <c r="K108" s="34">
        <f>J108+I108</f>
        <v>260</v>
      </c>
      <c r="L108" s="34">
        <v>0</v>
      </c>
      <c r="M108" s="35">
        <v>2</v>
      </c>
      <c r="N108" s="36"/>
      <c r="O108" s="34"/>
      <c r="P108" s="34">
        <f>O108+N108</f>
        <v>0</v>
      </c>
      <c r="Q108" s="34"/>
      <c r="R108" s="35"/>
    </row>
    <row r="109" spans="1:18" ht="13.5" thickBot="1">
      <c r="A109" s="23"/>
      <c r="B109" s="23">
        <v>121</v>
      </c>
      <c r="C109" s="24" t="str">
        <f>VLOOKUP(B109,[0]!dr,2)</f>
        <v>SKP Sever-Turbo Ústí nad L. "B"</v>
      </c>
      <c r="D109" s="37">
        <f aca="true" t="shared" si="20" ref="D109:R109">D108+D107+D106+D105</f>
        <v>1053</v>
      </c>
      <c r="E109" s="37">
        <f t="shared" si="20"/>
        <v>539</v>
      </c>
      <c r="F109" s="37">
        <f t="shared" si="20"/>
        <v>1592</v>
      </c>
      <c r="G109" s="37">
        <f t="shared" si="20"/>
        <v>14</v>
      </c>
      <c r="H109" s="37">
        <f t="shared" si="20"/>
        <v>14</v>
      </c>
      <c r="I109" s="37">
        <f t="shared" si="20"/>
        <v>695</v>
      </c>
      <c r="J109" s="37">
        <f t="shared" si="20"/>
        <v>378</v>
      </c>
      <c r="K109" s="37">
        <f t="shared" si="20"/>
        <v>1073</v>
      </c>
      <c r="L109" s="37">
        <f t="shared" si="20"/>
        <v>11</v>
      </c>
      <c r="M109" s="37">
        <f t="shared" si="20"/>
        <v>15</v>
      </c>
      <c r="N109" s="37">
        <f t="shared" si="20"/>
        <v>0</v>
      </c>
      <c r="O109" s="37">
        <f t="shared" si="20"/>
        <v>0</v>
      </c>
      <c r="P109" s="37">
        <f t="shared" si="20"/>
        <v>0</v>
      </c>
      <c r="Q109" s="37">
        <f t="shared" si="20"/>
        <v>0</v>
      </c>
      <c r="R109" s="37">
        <f t="shared" si="20"/>
        <v>0</v>
      </c>
    </row>
    <row r="110" spans="1:18" ht="12.75">
      <c r="A110" s="25">
        <v>85</v>
      </c>
      <c r="B110" s="25"/>
      <c r="C110" s="26" t="str">
        <f>VLOOKUP(A110,[0]!pole,3)</f>
        <v>Bagi Koloman</v>
      </c>
      <c r="D110" s="38">
        <v>227</v>
      </c>
      <c r="E110" s="6">
        <v>87</v>
      </c>
      <c r="F110" s="6">
        <f>E110+D110</f>
        <v>314</v>
      </c>
      <c r="G110" s="6">
        <v>13</v>
      </c>
      <c r="H110" s="39">
        <v>1</v>
      </c>
      <c r="I110" s="40">
        <v>133</v>
      </c>
      <c r="J110" s="6">
        <v>60</v>
      </c>
      <c r="K110" s="6">
        <f>J110+I110</f>
        <v>193</v>
      </c>
      <c r="L110" s="6">
        <v>10</v>
      </c>
      <c r="M110" s="39">
        <v>0</v>
      </c>
      <c r="N110" s="40"/>
      <c r="O110" s="6"/>
      <c r="P110" s="6">
        <f>O110+N110</f>
        <v>0</v>
      </c>
      <c r="Q110" s="6"/>
      <c r="R110" s="39"/>
    </row>
    <row r="111" spans="1:18" ht="12.75">
      <c r="A111" s="25">
        <v>86</v>
      </c>
      <c r="B111" s="25"/>
      <c r="C111" s="26" t="str">
        <f>VLOOKUP(A111,[0]!pole,3)</f>
        <v>Bc. Syřínek Karel</v>
      </c>
      <c r="D111" s="38">
        <v>216</v>
      </c>
      <c r="E111" s="6">
        <v>95</v>
      </c>
      <c r="F111" s="6">
        <f>E111+D111</f>
        <v>311</v>
      </c>
      <c r="G111" s="6">
        <v>11</v>
      </c>
      <c r="H111" s="39">
        <v>3</v>
      </c>
      <c r="I111" s="40">
        <v>140</v>
      </c>
      <c r="J111" s="6">
        <v>52</v>
      </c>
      <c r="K111" s="6">
        <f>J111+I111</f>
        <v>192</v>
      </c>
      <c r="L111" s="6">
        <v>9</v>
      </c>
      <c r="M111" s="39">
        <v>1</v>
      </c>
      <c r="N111" s="40"/>
      <c r="O111" s="6"/>
      <c r="P111" s="6">
        <f>O111+N111</f>
        <v>0</v>
      </c>
      <c r="Q111" s="6"/>
      <c r="R111" s="39"/>
    </row>
    <row r="112" spans="1:18" ht="12.75">
      <c r="A112" s="25">
        <v>87</v>
      </c>
      <c r="B112" s="25"/>
      <c r="C112" s="26" t="str">
        <f>VLOOKUP(A112,[0]!pole,3)</f>
        <v>Foniok Petr</v>
      </c>
      <c r="D112" s="38">
        <v>247</v>
      </c>
      <c r="E112" s="6">
        <v>101</v>
      </c>
      <c r="F112" s="6">
        <f>E112+D112</f>
        <v>348</v>
      </c>
      <c r="G112" s="6">
        <v>10</v>
      </c>
      <c r="H112" s="39">
        <v>3</v>
      </c>
      <c r="I112" s="40">
        <v>182</v>
      </c>
      <c r="J112" s="6">
        <v>59</v>
      </c>
      <c r="K112" s="6">
        <f>J112+I112</f>
        <v>241</v>
      </c>
      <c r="L112" s="6">
        <v>8</v>
      </c>
      <c r="M112" s="39">
        <v>2</v>
      </c>
      <c r="N112" s="40"/>
      <c r="O112" s="6"/>
      <c r="P112" s="6">
        <f>O112+N112</f>
        <v>0</v>
      </c>
      <c r="Q112" s="6"/>
      <c r="R112" s="39"/>
    </row>
    <row r="113" spans="1:18" ht="13.5" thickBot="1">
      <c r="A113" s="27">
        <v>88</v>
      </c>
      <c r="B113" s="27"/>
      <c r="C113" s="28" t="str">
        <f>VLOOKUP(A113,[0]!pole,3)</f>
        <v>Hejtmánek Michal</v>
      </c>
      <c r="D113" s="41">
        <v>291</v>
      </c>
      <c r="E113" s="42">
        <v>105</v>
      </c>
      <c r="F113" s="42">
        <f>E113+D113</f>
        <v>396</v>
      </c>
      <c r="G113" s="42">
        <v>5</v>
      </c>
      <c r="H113" s="43">
        <v>4</v>
      </c>
      <c r="I113" s="44">
        <v>154</v>
      </c>
      <c r="J113" s="42">
        <v>97</v>
      </c>
      <c r="K113" s="42">
        <f>J113+I113</f>
        <v>251</v>
      </c>
      <c r="L113" s="42">
        <v>0</v>
      </c>
      <c r="M113" s="43">
        <v>3</v>
      </c>
      <c r="N113" s="44"/>
      <c r="O113" s="42"/>
      <c r="P113" s="42">
        <f>O113+N113</f>
        <v>0</v>
      </c>
      <c r="Q113" s="42"/>
      <c r="R113" s="43"/>
    </row>
    <row r="114" spans="1:18" ht="13.5" thickBot="1">
      <c r="A114" s="29"/>
      <c r="B114" s="29">
        <v>122</v>
      </c>
      <c r="C114" s="24" t="str">
        <f>VLOOKUP(B114,[0]!dr,2)</f>
        <v>OŽPaDV Ostrava</v>
      </c>
      <c r="D114" s="45">
        <f aca="true" t="shared" si="21" ref="D114:R114">D113+D112+D111+D110</f>
        <v>981</v>
      </c>
      <c r="E114" s="46">
        <f t="shared" si="21"/>
        <v>388</v>
      </c>
      <c r="F114" s="46">
        <f t="shared" si="21"/>
        <v>1369</v>
      </c>
      <c r="G114" s="46">
        <f t="shared" si="21"/>
        <v>39</v>
      </c>
      <c r="H114" s="47">
        <f t="shared" si="21"/>
        <v>11</v>
      </c>
      <c r="I114" s="45">
        <f t="shared" si="21"/>
        <v>609</v>
      </c>
      <c r="J114" s="46">
        <f t="shared" si="21"/>
        <v>268</v>
      </c>
      <c r="K114" s="46">
        <f t="shared" si="21"/>
        <v>877</v>
      </c>
      <c r="L114" s="46">
        <f t="shared" si="21"/>
        <v>27</v>
      </c>
      <c r="M114" s="47">
        <f t="shared" si="21"/>
        <v>6</v>
      </c>
      <c r="N114" s="45">
        <f t="shared" si="21"/>
        <v>0</v>
      </c>
      <c r="O114" s="46">
        <f t="shared" si="21"/>
        <v>0</v>
      </c>
      <c r="P114" s="46">
        <f t="shared" si="21"/>
        <v>0</v>
      </c>
      <c r="Q114" s="46">
        <f t="shared" si="21"/>
        <v>0</v>
      </c>
      <c r="R114" s="47">
        <f t="shared" si="21"/>
        <v>0</v>
      </c>
    </row>
    <row r="115" spans="1:18" ht="12.75">
      <c r="A115" s="19">
        <v>89</v>
      </c>
      <c r="B115" s="19"/>
      <c r="C115" s="20" t="str">
        <f>VLOOKUP(A115,[0]!pole,3)</f>
        <v>Bc. Motúz Zdeněk</v>
      </c>
      <c r="D115" s="30">
        <v>263</v>
      </c>
      <c r="E115" s="7">
        <v>113</v>
      </c>
      <c r="F115" s="7">
        <f>E115+D115</f>
        <v>376</v>
      </c>
      <c r="G115" s="7">
        <v>6</v>
      </c>
      <c r="H115" s="31">
        <v>5</v>
      </c>
      <c r="I115" s="32">
        <v>159</v>
      </c>
      <c r="J115" s="7">
        <v>69</v>
      </c>
      <c r="K115" s="7">
        <f>J115+I115</f>
        <v>228</v>
      </c>
      <c r="L115" s="7">
        <v>5</v>
      </c>
      <c r="M115" s="31">
        <v>0</v>
      </c>
      <c r="N115" s="32"/>
      <c r="O115" s="7"/>
      <c r="P115" s="7">
        <f>O115+N115</f>
        <v>0</v>
      </c>
      <c r="Q115" s="7"/>
      <c r="R115" s="31"/>
    </row>
    <row r="116" spans="1:18" ht="12.75">
      <c r="A116" s="19">
        <v>90</v>
      </c>
      <c r="B116" s="19"/>
      <c r="C116" s="20" t="str">
        <f>VLOOKUP(A116,[0]!pole,3)</f>
        <v>Zábel Lubomír</v>
      </c>
      <c r="D116" s="30">
        <v>252</v>
      </c>
      <c r="E116" s="7">
        <v>105</v>
      </c>
      <c r="F116" s="7">
        <f>E116+D116</f>
        <v>357</v>
      </c>
      <c r="G116" s="7">
        <v>9</v>
      </c>
      <c r="H116" s="31">
        <v>1</v>
      </c>
      <c r="I116" s="32">
        <v>175</v>
      </c>
      <c r="J116" s="7">
        <v>85</v>
      </c>
      <c r="K116" s="7">
        <f>J116+I116</f>
        <v>260</v>
      </c>
      <c r="L116" s="7">
        <v>2</v>
      </c>
      <c r="M116" s="31">
        <v>1</v>
      </c>
      <c r="N116" s="32"/>
      <c r="O116" s="7"/>
      <c r="P116" s="7">
        <f>O116+N116</f>
        <v>0</v>
      </c>
      <c r="Q116" s="7"/>
      <c r="R116" s="31"/>
    </row>
    <row r="117" spans="1:18" ht="12.75">
      <c r="A117" s="19">
        <v>91</v>
      </c>
      <c r="B117" s="19"/>
      <c r="C117" s="20" t="str">
        <f>VLOOKUP(A117,[0]!pole,3)</f>
        <v>Fojtík Bronislav</v>
      </c>
      <c r="D117" s="30">
        <v>261</v>
      </c>
      <c r="E117" s="7">
        <v>146</v>
      </c>
      <c r="F117" s="7">
        <f>E117+D117</f>
        <v>407</v>
      </c>
      <c r="G117" s="7">
        <v>3</v>
      </c>
      <c r="H117" s="31">
        <v>9</v>
      </c>
      <c r="I117" s="32">
        <v>143</v>
      </c>
      <c r="J117" s="7">
        <v>76</v>
      </c>
      <c r="K117" s="7">
        <f>J117+I117</f>
        <v>219</v>
      </c>
      <c r="L117" s="7">
        <v>1</v>
      </c>
      <c r="M117" s="31">
        <v>2</v>
      </c>
      <c r="N117" s="32"/>
      <c r="O117" s="7"/>
      <c r="P117" s="7">
        <f>O117+N117</f>
        <v>0</v>
      </c>
      <c r="Q117" s="7"/>
      <c r="R117" s="31"/>
    </row>
    <row r="118" spans="1:18" ht="13.5" thickBot="1">
      <c r="A118" s="21">
        <v>92</v>
      </c>
      <c r="B118" s="21"/>
      <c r="C118" s="20" t="str">
        <f>VLOOKUP(A118,[0]!pole,3)</f>
        <v>Zimek Jiří</v>
      </c>
      <c r="D118" s="33">
        <v>253</v>
      </c>
      <c r="E118" s="34">
        <v>98</v>
      </c>
      <c r="F118" s="7">
        <f>E118+D118</f>
        <v>351</v>
      </c>
      <c r="G118" s="34">
        <v>10</v>
      </c>
      <c r="H118" s="35">
        <v>2</v>
      </c>
      <c r="I118" s="36">
        <v>157</v>
      </c>
      <c r="J118" s="34">
        <v>103</v>
      </c>
      <c r="K118" s="34">
        <f>J118+I118</f>
        <v>260</v>
      </c>
      <c r="L118" s="34">
        <v>3</v>
      </c>
      <c r="M118" s="35">
        <v>1</v>
      </c>
      <c r="N118" s="36"/>
      <c r="O118" s="34"/>
      <c r="P118" s="34">
        <f>O118+N118</f>
        <v>0</v>
      </c>
      <c r="Q118" s="34"/>
      <c r="R118" s="35"/>
    </row>
    <row r="119" spans="1:18" ht="13.5" thickBot="1">
      <c r="A119" s="23"/>
      <c r="B119" s="23">
        <v>123</v>
      </c>
      <c r="C119" s="24" t="str">
        <f>VLOOKUP(B119,[0]!dr,2)</f>
        <v>SKP Brumov - Bylnice "A"</v>
      </c>
      <c r="D119" s="37">
        <f aca="true" t="shared" si="22" ref="D119:R119">D118+D117+D116+D115</f>
        <v>1029</v>
      </c>
      <c r="E119" s="37">
        <f t="shared" si="22"/>
        <v>462</v>
      </c>
      <c r="F119" s="37">
        <f t="shared" si="22"/>
        <v>1491</v>
      </c>
      <c r="G119" s="37">
        <f t="shared" si="22"/>
        <v>28</v>
      </c>
      <c r="H119" s="37">
        <f t="shared" si="22"/>
        <v>17</v>
      </c>
      <c r="I119" s="37">
        <f t="shared" si="22"/>
        <v>634</v>
      </c>
      <c r="J119" s="37">
        <f t="shared" si="22"/>
        <v>333</v>
      </c>
      <c r="K119" s="37">
        <f t="shared" si="22"/>
        <v>967</v>
      </c>
      <c r="L119" s="37">
        <f t="shared" si="22"/>
        <v>11</v>
      </c>
      <c r="M119" s="37">
        <f t="shared" si="22"/>
        <v>4</v>
      </c>
      <c r="N119" s="37">
        <f t="shared" si="22"/>
        <v>0</v>
      </c>
      <c r="O119" s="37">
        <f t="shared" si="22"/>
        <v>0</v>
      </c>
      <c r="P119" s="37">
        <f t="shared" si="22"/>
        <v>0</v>
      </c>
      <c r="Q119" s="37">
        <f t="shared" si="22"/>
        <v>0</v>
      </c>
      <c r="R119" s="37">
        <f t="shared" si="22"/>
        <v>0</v>
      </c>
    </row>
    <row r="120" spans="1:18" ht="12.75">
      <c r="A120" s="25">
        <v>93</v>
      </c>
      <c r="B120" s="25"/>
      <c r="C120" s="26" t="str">
        <f>VLOOKUP(A120,[0]!pole,3)</f>
        <v>Vašička Roman</v>
      </c>
      <c r="D120" s="38">
        <v>282</v>
      </c>
      <c r="E120" s="6">
        <v>119</v>
      </c>
      <c r="F120" s="6">
        <f>E120+D120</f>
        <v>401</v>
      </c>
      <c r="G120" s="6">
        <v>8</v>
      </c>
      <c r="H120" s="39">
        <v>6</v>
      </c>
      <c r="I120" s="40">
        <v>161</v>
      </c>
      <c r="J120" s="6">
        <v>75</v>
      </c>
      <c r="K120" s="6">
        <f>J120+I120</f>
        <v>236</v>
      </c>
      <c r="L120" s="6">
        <v>4</v>
      </c>
      <c r="M120" s="39">
        <v>1</v>
      </c>
      <c r="N120" s="40"/>
      <c r="O120" s="6"/>
      <c r="P120" s="6">
        <f>O120+N120</f>
        <v>0</v>
      </c>
      <c r="Q120" s="6"/>
      <c r="R120" s="39"/>
    </row>
    <row r="121" spans="1:18" ht="12.75">
      <c r="A121" s="25">
        <v>94</v>
      </c>
      <c r="B121" s="25"/>
      <c r="C121" s="26" t="str">
        <f>VLOOKUP(A121,[0]!pole,3)</f>
        <v>Kročil Bohumil</v>
      </c>
      <c r="D121" s="38">
        <v>247</v>
      </c>
      <c r="E121" s="6">
        <v>130</v>
      </c>
      <c r="F121" s="6">
        <f>E121+D121</f>
        <v>377</v>
      </c>
      <c r="G121" s="6">
        <v>3</v>
      </c>
      <c r="H121" s="39">
        <v>6</v>
      </c>
      <c r="I121" s="40">
        <v>155</v>
      </c>
      <c r="J121" s="6">
        <v>62</v>
      </c>
      <c r="K121" s="6">
        <f>J121+I121</f>
        <v>217</v>
      </c>
      <c r="L121" s="6">
        <v>7</v>
      </c>
      <c r="M121" s="39">
        <v>1</v>
      </c>
      <c r="N121" s="40"/>
      <c r="O121" s="6"/>
      <c r="P121" s="6">
        <f>O121+N121</f>
        <v>0</v>
      </c>
      <c r="Q121" s="6"/>
      <c r="R121" s="39"/>
    </row>
    <row r="122" spans="1:18" ht="12.75">
      <c r="A122" s="25">
        <v>95</v>
      </c>
      <c r="B122" s="25"/>
      <c r="C122" s="26" t="str">
        <f>VLOOKUP(A122,[0]!pole,3)</f>
        <v>Novák Luděk</v>
      </c>
      <c r="D122" s="38">
        <v>236</v>
      </c>
      <c r="E122" s="6">
        <v>112</v>
      </c>
      <c r="F122" s="6">
        <f>E122+D122</f>
        <v>348</v>
      </c>
      <c r="G122" s="6">
        <v>12</v>
      </c>
      <c r="H122" s="39">
        <v>0</v>
      </c>
      <c r="I122" s="40">
        <v>148</v>
      </c>
      <c r="J122" s="6">
        <v>44</v>
      </c>
      <c r="K122" s="6">
        <f>J122+I122</f>
        <v>192</v>
      </c>
      <c r="L122" s="6">
        <v>12</v>
      </c>
      <c r="M122" s="39">
        <v>0</v>
      </c>
      <c r="N122" s="40"/>
      <c r="O122" s="6"/>
      <c r="P122" s="6">
        <f>O122+N122</f>
        <v>0</v>
      </c>
      <c r="Q122" s="6"/>
      <c r="R122" s="39"/>
    </row>
    <row r="123" spans="1:18" ht="13.5" thickBot="1">
      <c r="A123" s="27">
        <v>96</v>
      </c>
      <c r="B123" s="27"/>
      <c r="C123" s="28" t="str">
        <f>VLOOKUP(A123,[0]!pole,3)</f>
        <v>Macků Robert</v>
      </c>
      <c r="D123" s="41">
        <v>250</v>
      </c>
      <c r="E123" s="42">
        <v>64</v>
      </c>
      <c r="F123" s="42">
        <f>E123+D123</f>
        <v>314</v>
      </c>
      <c r="G123" s="42">
        <v>17</v>
      </c>
      <c r="H123" s="43">
        <v>4</v>
      </c>
      <c r="I123" s="44">
        <v>172</v>
      </c>
      <c r="J123" s="42">
        <v>45</v>
      </c>
      <c r="K123" s="42">
        <f>J123+I123</f>
        <v>217</v>
      </c>
      <c r="L123" s="42">
        <v>10</v>
      </c>
      <c r="M123" s="43">
        <v>2</v>
      </c>
      <c r="N123" s="44"/>
      <c r="O123" s="42"/>
      <c r="P123" s="42">
        <f>O123+N123</f>
        <v>0</v>
      </c>
      <c r="Q123" s="42"/>
      <c r="R123" s="43"/>
    </row>
    <row r="124" spans="1:18" ht="13.5" thickBot="1">
      <c r="A124" s="29"/>
      <c r="B124" s="29">
        <v>124</v>
      </c>
      <c r="C124" s="24" t="str">
        <f>VLOOKUP(B124,[0]!dr,2)</f>
        <v>SKP Brumov - Bylnice "B"</v>
      </c>
      <c r="D124" s="45">
        <f aca="true" t="shared" si="23" ref="D124:R124">D123+D122+D121+D120</f>
        <v>1015</v>
      </c>
      <c r="E124" s="46">
        <f t="shared" si="23"/>
        <v>425</v>
      </c>
      <c r="F124" s="46">
        <f t="shared" si="23"/>
        <v>1440</v>
      </c>
      <c r="G124" s="46">
        <f t="shared" si="23"/>
        <v>40</v>
      </c>
      <c r="H124" s="47">
        <f t="shared" si="23"/>
        <v>16</v>
      </c>
      <c r="I124" s="45">
        <f t="shared" si="23"/>
        <v>636</v>
      </c>
      <c r="J124" s="46">
        <f t="shared" si="23"/>
        <v>226</v>
      </c>
      <c r="K124" s="46">
        <f t="shared" si="23"/>
        <v>862</v>
      </c>
      <c r="L124" s="46">
        <f t="shared" si="23"/>
        <v>33</v>
      </c>
      <c r="M124" s="47">
        <f t="shared" si="23"/>
        <v>4</v>
      </c>
      <c r="N124" s="45">
        <f t="shared" si="23"/>
        <v>0</v>
      </c>
      <c r="O124" s="46">
        <f t="shared" si="23"/>
        <v>0</v>
      </c>
      <c r="P124" s="46">
        <f t="shared" si="23"/>
        <v>0</v>
      </c>
      <c r="Q124" s="46">
        <f t="shared" si="23"/>
        <v>0</v>
      </c>
      <c r="R124" s="47">
        <f t="shared" si="23"/>
        <v>0</v>
      </c>
    </row>
    <row r="125" spans="1:18" ht="12.75">
      <c r="A125" s="19">
        <v>97</v>
      </c>
      <c r="B125" s="19"/>
      <c r="C125" s="20" t="str">
        <f>VLOOKUP(A125,[0]!pole,3)</f>
        <v>Kuna Zdeněk</v>
      </c>
      <c r="D125" s="30">
        <v>285</v>
      </c>
      <c r="E125" s="7">
        <v>130</v>
      </c>
      <c r="F125" s="7">
        <f>E125+D125</f>
        <v>415</v>
      </c>
      <c r="G125" s="7">
        <v>7</v>
      </c>
      <c r="H125" s="31">
        <v>5</v>
      </c>
      <c r="I125" s="32">
        <v>178</v>
      </c>
      <c r="J125" s="7">
        <v>79</v>
      </c>
      <c r="K125" s="7">
        <f>J125+I125</f>
        <v>257</v>
      </c>
      <c r="L125" s="7">
        <v>0</v>
      </c>
      <c r="M125" s="31">
        <v>4</v>
      </c>
      <c r="N125" s="32"/>
      <c r="O125" s="7"/>
      <c r="P125" s="7">
        <f>O125+N125</f>
        <v>0</v>
      </c>
      <c r="Q125" s="7"/>
      <c r="R125" s="31"/>
    </row>
    <row r="126" spans="1:18" ht="12.75">
      <c r="A126" s="19">
        <v>98</v>
      </c>
      <c r="B126" s="19"/>
      <c r="C126" s="20" t="str">
        <f>VLOOKUP(A126,[0]!pole,3)</f>
        <v>Koloděj Jiří</v>
      </c>
      <c r="D126" s="30">
        <v>282</v>
      </c>
      <c r="E126" s="7">
        <v>129</v>
      </c>
      <c r="F126" s="7">
        <f>E126+D126</f>
        <v>411</v>
      </c>
      <c r="G126" s="7">
        <v>2</v>
      </c>
      <c r="H126" s="31">
        <v>3</v>
      </c>
      <c r="I126" s="32">
        <v>181</v>
      </c>
      <c r="J126" s="7">
        <v>95</v>
      </c>
      <c r="K126" s="7">
        <f>J126+I126</f>
        <v>276</v>
      </c>
      <c r="L126" s="7">
        <v>1</v>
      </c>
      <c r="M126" s="31">
        <v>6</v>
      </c>
      <c r="N126" s="32"/>
      <c r="O126" s="7"/>
      <c r="P126" s="7">
        <f>O126+N126</f>
        <v>0</v>
      </c>
      <c r="Q126" s="7"/>
      <c r="R126" s="31"/>
    </row>
    <row r="127" spans="1:18" ht="12.75">
      <c r="A127" s="19">
        <v>99</v>
      </c>
      <c r="B127" s="19"/>
      <c r="C127" s="20" t="str">
        <f>VLOOKUP(A127,[0]!pole,3)</f>
        <v>Koloděj Miroslav</v>
      </c>
      <c r="D127" s="30">
        <v>240</v>
      </c>
      <c r="E127" s="7">
        <v>129</v>
      </c>
      <c r="F127" s="7">
        <f>E127+D127</f>
        <v>369</v>
      </c>
      <c r="G127" s="7">
        <v>2</v>
      </c>
      <c r="H127" s="31">
        <v>1</v>
      </c>
      <c r="I127" s="32">
        <v>163</v>
      </c>
      <c r="J127" s="7">
        <v>67</v>
      </c>
      <c r="K127" s="7">
        <f>J127+I127</f>
        <v>230</v>
      </c>
      <c r="L127" s="7">
        <v>6</v>
      </c>
      <c r="M127" s="31">
        <v>0</v>
      </c>
      <c r="N127" s="32"/>
      <c r="O127" s="7"/>
      <c r="P127" s="7">
        <f>O127+N127</f>
        <v>0</v>
      </c>
      <c r="Q127" s="7"/>
      <c r="R127" s="31"/>
    </row>
    <row r="128" spans="1:18" ht="13.5" thickBot="1">
      <c r="A128" s="21">
        <v>100</v>
      </c>
      <c r="B128" s="21"/>
      <c r="C128" s="22" t="str">
        <f>VLOOKUP(A128,[0]!pole,3)</f>
        <v>Václavík Libor</v>
      </c>
      <c r="D128" s="33">
        <v>256</v>
      </c>
      <c r="E128" s="34">
        <v>115</v>
      </c>
      <c r="F128" s="7">
        <f>E128+D128</f>
        <v>371</v>
      </c>
      <c r="G128" s="34">
        <v>6</v>
      </c>
      <c r="H128" s="35">
        <v>2</v>
      </c>
      <c r="I128" s="36">
        <v>160</v>
      </c>
      <c r="J128" s="34">
        <v>71</v>
      </c>
      <c r="K128" s="34">
        <f>J128+I128</f>
        <v>231</v>
      </c>
      <c r="L128" s="34">
        <v>4</v>
      </c>
      <c r="M128" s="35">
        <v>2</v>
      </c>
      <c r="N128" s="36"/>
      <c r="O128" s="34"/>
      <c r="P128" s="34">
        <f>O128+N128</f>
        <v>0</v>
      </c>
      <c r="Q128" s="34"/>
      <c r="R128" s="35"/>
    </row>
    <row r="129" spans="1:18" ht="13.5" thickBot="1">
      <c r="A129" s="23"/>
      <c r="B129" s="23">
        <v>125</v>
      </c>
      <c r="C129" s="24" t="str">
        <f>VLOOKUP(B129,[0]!dr,2)</f>
        <v>Ostrava - Mariánské Hory "A"</v>
      </c>
      <c r="D129" s="37">
        <f>D128+D127+D126+D125</f>
        <v>1063</v>
      </c>
      <c r="E129" s="37">
        <f>E128+E127+E126+E125</f>
        <v>503</v>
      </c>
      <c r="F129" s="37">
        <f aca="true" t="shared" si="24" ref="F129:R129">F128+F127+F126+F125</f>
        <v>1566</v>
      </c>
      <c r="G129" s="37">
        <f t="shared" si="24"/>
        <v>17</v>
      </c>
      <c r="H129" s="37">
        <f t="shared" si="24"/>
        <v>11</v>
      </c>
      <c r="I129" s="37">
        <f>I128+I127+I126+I125</f>
        <v>682</v>
      </c>
      <c r="J129" s="37">
        <f>J128+J127+J126+J125</f>
        <v>312</v>
      </c>
      <c r="K129" s="37">
        <f t="shared" si="24"/>
        <v>994</v>
      </c>
      <c r="L129" s="37">
        <f t="shared" si="24"/>
        <v>11</v>
      </c>
      <c r="M129" s="37">
        <f t="shared" si="24"/>
        <v>12</v>
      </c>
      <c r="N129" s="37">
        <f t="shared" si="24"/>
        <v>0</v>
      </c>
      <c r="O129" s="37">
        <f t="shared" si="24"/>
        <v>0</v>
      </c>
      <c r="P129" s="37">
        <f t="shared" si="24"/>
        <v>0</v>
      </c>
      <c r="Q129" s="37">
        <f t="shared" si="24"/>
        <v>0</v>
      </c>
      <c r="R129" s="37">
        <f t="shared" si="24"/>
        <v>0</v>
      </c>
    </row>
    <row r="130" spans="1:18" ht="12.75">
      <c r="A130" s="25">
        <v>101</v>
      </c>
      <c r="B130" s="25"/>
      <c r="C130" s="26"/>
      <c r="D130" s="38"/>
      <c r="E130" s="6"/>
      <c r="F130" s="6">
        <f>E130+D130</f>
        <v>0</v>
      </c>
      <c r="G130" s="6"/>
      <c r="H130" s="39"/>
      <c r="I130" s="40"/>
      <c r="J130" s="6"/>
      <c r="K130" s="6">
        <f>J130+I130</f>
        <v>0</v>
      </c>
      <c r="L130" s="6"/>
      <c r="M130" s="39"/>
      <c r="N130" s="40"/>
      <c r="O130" s="6"/>
      <c r="P130" s="6">
        <f>O130+N130</f>
        <v>0</v>
      </c>
      <c r="Q130" s="6"/>
      <c r="R130" s="39"/>
    </row>
    <row r="131" spans="1:18" ht="12.75">
      <c r="A131" s="25">
        <v>102</v>
      </c>
      <c r="B131" s="25"/>
      <c r="C131" s="26"/>
      <c r="D131" s="38"/>
      <c r="E131" s="6"/>
      <c r="F131" s="6">
        <f>E131+D131</f>
        <v>0</v>
      </c>
      <c r="G131" s="6"/>
      <c r="H131" s="39"/>
      <c r="I131" s="40"/>
      <c r="J131" s="6"/>
      <c r="K131" s="6">
        <f>J131+I131</f>
        <v>0</v>
      </c>
      <c r="L131" s="6"/>
      <c r="M131" s="39"/>
      <c r="N131" s="40"/>
      <c r="O131" s="6"/>
      <c r="P131" s="6">
        <f>O131+N131</f>
        <v>0</v>
      </c>
      <c r="Q131" s="6"/>
      <c r="R131" s="39"/>
    </row>
    <row r="132" spans="1:18" ht="12.75">
      <c r="A132" s="25">
        <v>103</v>
      </c>
      <c r="B132" s="25"/>
      <c r="C132" s="26"/>
      <c r="D132" s="38"/>
      <c r="E132" s="6"/>
      <c r="F132" s="6">
        <f>E132+D132</f>
        <v>0</v>
      </c>
      <c r="G132" s="6"/>
      <c r="H132" s="39"/>
      <c r="I132" s="40"/>
      <c r="J132" s="6"/>
      <c r="K132" s="6">
        <f>J132+I132</f>
        <v>0</v>
      </c>
      <c r="L132" s="6"/>
      <c r="M132" s="39"/>
      <c r="N132" s="40"/>
      <c r="O132" s="6"/>
      <c r="P132" s="6">
        <f>O132+N132</f>
        <v>0</v>
      </c>
      <c r="Q132" s="6"/>
      <c r="R132" s="39"/>
    </row>
    <row r="133" spans="1:18" ht="13.5" thickBot="1">
      <c r="A133" s="27">
        <v>104</v>
      </c>
      <c r="B133" s="27"/>
      <c r="C133" s="28"/>
      <c r="D133" s="41"/>
      <c r="E133" s="42"/>
      <c r="F133" s="42">
        <f>E133+D133</f>
        <v>0</v>
      </c>
      <c r="G133" s="42"/>
      <c r="H133" s="43"/>
      <c r="I133" s="44"/>
      <c r="J133" s="42"/>
      <c r="K133" s="42">
        <f>J133+I133</f>
        <v>0</v>
      </c>
      <c r="L133" s="42"/>
      <c r="M133" s="43"/>
      <c r="N133" s="44"/>
      <c r="O133" s="42"/>
      <c r="P133" s="42">
        <f>O133+N133</f>
        <v>0</v>
      </c>
      <c r="Q133" s="42"/>
      <c r="R133" s="43"/>
    </row>
    <row r="134" spans="1:18" ht="13.5" thickBot="1">
      <c r="A134" s="29"/>
      <c r="B134" s="29">
        <v>126</v>
      </c>
      <c r="C134" s="24"/>
      <c r="D134" s="45">
        <f aca="true" t="shared" si="25" ref="D134:R134">D133+D132+D131+D130</f>
        <v>0</v>
      </c>
      <c r="E134" s="46">
        <f t="shared" si="25"/>
        <v>0</v>
      </c>
      <c r="F134" s="46">
        <f t="shared" si="25"/>
        <v>0</v>
      </c>
      <c r="G134" s="46">
        <f t="shared" si="25"/>
        <v>0</v>
      </c>
      <c r="H134" s="47">
        <f t="shared" si="25"/>
        <v>0</v>
      </c>
      <c r="I134" s="45">
        <f t="shared" si="25"/>
        <v>0</v>
      </c>
      <c r="J134" s="46">
        <f t="shared" si="25"/>
        <v>0</v>
      </c>
      <c r="K134" s="46">
        <f t="shared" si="25"/>
        <v>0</v>
      </c>
      <c r="L134" s="46">
        <f t="shared" si="25"/>
        <v>0</v>
      </c>
      <c r="M134" s="47">
        <f t="shared" si="25"/>
        <v>0</v>
      </c>
      <c r="N134" s="45">
        <f t="shared" si="25"/>
        <v>0</v>
      </c>
      <c r="O134" s="46">
        <f t="shared" si="25"/>
        <v>0</v>
      </c>
      <c r="P134" s="46">
        <f t="shared" si="25"/>
        <v>0</v>
      </c>
      <c r="Q134" s="46">
        <f t="shared" si="25"/>
        <v>0</v>
      </c>
      <c r="R134" s="47">
        <f t="shared" si="25"/>
        <v>0</v>
      </c>
    </row>
    <row r="135" spans="1:18" ht="12.75">
      <c r="A135" s="19">
        <v>105</v>
      </c>
      <c r="B135" s="19"/>
      <c r="C135" s="20" t="str">
        <f>VLOOKUP(A135,[0]!pole,3)</f>
        <v>Kaňa Vladimír</v>
      </c>
      <c r="D135" s="30">
        <v>252</v>
      </c>
      <c r="E135" s="7">
        <v>113</v>
      </c>
      <c r="F135" s="7">
        <f>E135+D135</f>
        <v>365</v>
      </c>
      <c r="G135" s="7">
        <v>8</v>
      </c>
      <c r="H135" s="31">
        <v>5</v>
      </c>
      <c r="I135" s="32">
        <v>148</v>
      </c>
      <c r="J135" s="7">
        <v>41</v>
      </c>
      <c r="K135" s="7">
        <f>J135+I135</f>
        <v>189</v>
      </c>
      <c r="L135" s="7">
        <v>11</v>
      </c>
      <c r="M135" s="31">
        <v>0</v>
      </c>
      <c r="N135" s="32"/>
      <c r="O135" s="7"/>
      <c r="P135" s="7">
        <f>O135+N135</f>
        <v>0</v>
      </c>
      <c r="Q135" s="7"/>
      <c r="R135" s="31"/>
    </row>
    <row r="136" spans="1:18" ht="12.75">
      <c r="A136" s="19">
        <v>106</v>
      </c>
      <c r="B136" s="19"/>
      <c r="C136" s="20" t="str">
        <f>VLOOKUP(A136,[0]!pole,3)</f>
        <v>Žilka Ludvík</v>
      </c>
      <c r="D136" s="30">
        <v>254</v>
      </c>
      <c r="E136" s="7">
        <v>123</v>
      </c>
      <c r="F136" s="7">
        <f>E136+D136</f>
        <v>377</v>
      </c>
      <c r="G136" s="7">
        <v>4</v>
      </c>
      <c r="H136" s="31">
        <v>5</v>
      </c>
      <c r="I136" s="32">
        <v>147</v>
      </c>
      <c r="J136" s="7">
        <v>68</v>
      </c>
      <c r="K136" s="7">
        <f>J136+I136</f>
        <v>215</v>
      </c>
      <c r="L136" s="7">
        <v>10</v>
      </c>
      <c r="M136" s="31">
        <v>2</v>
      </c>
      <c r="N136" s="32"/>
      <c r="O136" s="7"/>
      <c r="P136" s="7">
        <f>O136+N136</f>
        <v>0</v>
      </c>
      <c r="Q136" s="7"/>
      <c r="R136" s="31"/>
    </row>
    <row r="137" spans="1:18" ht="12.75">
      <c r="A137" s="19">
        <v>107</v>
      </c>
      <c r="B137" s="19"/>
      <c r="C137" s="20" t="str">
        <f>VLOOKUP(A137,[0]!pole,3)</f>
        <v>Ing. Menšík Alois</v>
      </c>
      <c r="D137" s="30">
        <v>255</v>
      </c>
      <c r="E137" s="7">
        <v>86</v>
      </c>
      <c r="F137" s="7">
        <f>E137+D137</f>
        <v>341</v>
      </c>
      <c r="G137" s="7">
        <v>16</v>
      </c>
      <c r="H137" s="31">
        <v>2</v>
      </c>
      <c r="I137" s="32">
        <v>167</v>
      </c>
      <c r="J137" s="7">
        <v>61</v>
      </c>
      <c r="K137" s="7">
        <f>J137+I137</f>
        <v>228</v>
      </c>
      <c r="L137" s="7">
        <v>9</v>
      </c>
      <c r="M137" s="31">
        <v>2</v>
      </c>
      <c r="N137" s="32"/>
      <c r="O137" s="7"/>
      <c r="P137" s="7">
        <f>O137+N137</f>
        <v>0</v>
      </c>
      <c r="Q137" s="7"/>
      <c r="R137" s="31"/>
    </row>
    <row r="138" spans="1:18" ht="13.5" thickBot="1">
      <c r="A138" s="21">
        <v>108</v>
      </c>
      <c r="B138" s="21"/>
      <c r="C138" s="20" t="str">
        <f>VLOOKUP(A138,[0]!pole,3)</f>
        <v>Horák Luděk</v>
      </c>
      <c r="D138" s="33">
        <v>256</v>
      </c>
      <c r="E138" s="34">
        <v>140</v>
      </c>
      <c r="F138" s="7">
        <f>E138+D138</f>
        <v>396</v>
      </c>
      <c r="G138" s="34">
        <v>3</v>
      </c>
      <c r="H138" s="35">
        <v>3</v>
      </c>
      <c r="I138" s="36">
        <v>172</v>
      </c>
      <c r="J138" s="34">
        <v>95</v>
      </c>
      <c r="K138" s="34">
        <f>J138+I138</f>
        <v>267</v>
      </c>
      <c r="L138" s="34">
        <v>1</v>
      </c>
      <c r="M138" s="35">
        <v>2</v>
      </c>
      <c r="N138" s="36"/>
      <c r="O138" s="34"/>
      <c r="P138" s="34">
        <f>O138+N138</f>
        <v>0</v>
      </c>
      <c r="Q138" s="34"/>
      <c r="R138" s="35"/>
    </row>
    <row r="139" spans="1:18" ht="13.5" thickBot="1">
      <c r="A139" s="23"/>
      <c r="B139" s="23">
        <v>127</v>
      </c>
      <c r="C139" s="24" t="str">
        <f>VLOOKUP(B139,[0]!dr,2)</f>
        <v>SKP Buldogs Hodonín</v>
      </c>
      <c r="D139" s="37">
        <f aca="true" t="shared" si="26" ref="D139:R139">D138+D137+D136+D135</f>
        <v>1017</v>
      </c>
      <c r="E139" s="37">
        <f t="shared" si="26"/>
        <v>462</v>
      </c>
      <c r="F139" s="37">
        <f t="shared" si="26"/>
        <v>1479</v>
      </c>
      <c r="G139" s="37">
        <f t="shared" si="26"/>
        <v>31</v>
      </c>
      <c r="H139" s="37">
        <f t="shared" si="26"/>
        <v>15</v>
      </c>
      <c r="I139" s="37">
        <f t="shared" si="26"/>
        <v>634</v>
      </c>
      <c r="J139" s="37">
        <f t="shared" si="26"/>
        <v>265</v>
      </c>
      <c r="K139" s="37">
        <f t="shared" si="26"/>
        <v>899</v>
      </c>
      <c r="L139" s="37">
        <f t="shared" si="26"/>
        <v>31</v>
      </c>
      <c r="M139" s="37">
        <f t="shared" si="26"/>
        <v>6</v>
      </c>
      <c r="N139" s="37">
        <f t="shared" si="26"/>
        <v>0</v>
      </c>
      <c r="O139" s="37">
        <f t="shared" si="26"/>
        <v>0</v>
      </c>
      <c r="P139" s="37">
        <f t="shared" si="26"/>
        <v>0</v>
      </c>
      <c r="Q139" s="37">
        <f t="shared" si="26"/>
        <v>0</v>
      </c>
      <c r="R139" s="37">
        <f t="shared" si="26"/>
        <v>0</v>
      </c>
    </row>
    <row r="140" spans="1:18" ht="12.75">
      <c r="A140" s="25">
        <v>109</v>
      </c>
      <c r="B140" s="25"/>
      <c r="C140" s="26" t="str">
        <f>VLOOKUP(A140,[0]!pole,3)</f>
        <v>Kopčík Aleš</v>
      </c>
      <c r="D140" s="38"/>
      <c r="E140" s="6"/>
      <c r="F140" s="6">
        <f>E140+D140</f>
        <v>0</v>
      </c>
      <c r="G140" s="6"/>
      <c r="H140" s="39"/>
      <c r="I140" s="40">
        <v>166</v>
      </c>
      <c r="J140" s="6">
        <v>86</v>
      </c>
      <c r="K140" s="6">
        <f>J140+I140</f>
        <v>252</v>
      </c>
      <c r="L140" s="6">
        <v>1</v>
      </c>
      <c r="M140" s="39">
        <v>1</v>
      </c>
      <c r="N140" s="40"/>
      <c r="O140" s="6"/>
      <c r="P140" s="6">
        <f>O140+N140</f>
        <v>0</v>
      </c>
      <c r="Q140" s="6"/>
      <c r="R140" s="39"/>
    </row>
    <row r="141" spans="1:18" ht="12.75">
      <c r="A141" s="25">
        <v>110</v>
      </c>
      <c r="B141" s="25"/>
      <c r="C141" s="26" t="str">
        <f>VLOOKUP(A141,[0]!pole,3)</f>
        <v>Kubizňák Miloš</v>
      </c>
      <c r="D141" s="38"/>
      <c r="E141" s="6"/>
      <c r="F141" s="6">
        <f>E141+D141</f>
        <v>0</v>
      </c>
      <c r="G141" s="6"/>
      <c r="H141" s="39"/>
      <c r="I141" s="40">
        <v>159</v>
      </c>
      <c r="J141" s="6">
        <v>95</v>
      </c>
      <c r="K141" s="6">
        <f>J141+I141</f>
        <v>254</v>
      </c>
      <c r="L141" s="6">
        <v>5</v>
      </c>
      <c r="M141" s="39">
        <v>4</v>
      </c>
      <c r="N141" s="40"/>
      <c r="O141" s="6"/>
      <c r="P141" s="6">
        <f>O141+N141</f>
        <v>0</v>
      </c>
      <c r="Q141" s="6"/>
      <c r="R141" s="39"/>
    </row>
    <row r="142" spans="1:18" ht="12.75">
      <c r="A142" s="25">
        <v>111</v>
      </c>
      <c r="B142" s="25"/>
      <c r="C142" s="26" t="str">
        <f>VLOOKUP(A142,[0]!pole,3)</f>
        <v>Kubizňáková Lucie</v>
      </c>
      <c r="D142" s="38"/>
      <c r="E142" s="6"/>
      <c r="F142" s="6">
        <f>E142+D142</f>
        <v>0</v>
      </c>
      <c r="G142" s="6"/>
      <c r="H142" s="39"/>
      <c r="I142" s="40">
        <v>144</v>
      </c>
      <c r="J142" s="6">
        <v>74</v>
      </c>
      <c r="K142" s="6">
        <f>J142+I142</f>
        <v>218</v>
      </c>
      <c r="L142" s="6">
        <v>6</v>
      </c>
      <c r="M142" s="39">
        <v>1</v>
      </c>
      <c r="N142" s="40"/>
      <c r="O142" s="6"/>
      <c r="P142" s="6">
        <f>O142+N142</f>
        <v>0</v>
      </c>
      <c r="Q142" s="6"/>
      <c r="R142" s="39"/>
    </row>
    <row r="143" spans="1:18" ht="13.5" thickBot="1">
      <c r="A143" s="27">
        <v>112</v>
      </c>
      <c r="B143" s="27"/>
      <c r="C143" s="26" t="str">
        <f>VLOOKUP(A143,[0]!pole,3)</f>
        <v>Kubizňáková Jitka</v>
      </c>
      <c r="D143" s="41"/>
      <c r="E143" s="42"/>
      <c r="F143" s="6">
        <f>E143+D143</f>
        <v>0</v>
      </c>
      <c r="G143" s="42"/>
      <c r="H143" s="43"/>
      <c r="I143" s="44">
        <v>160</v>
      </c>
      <c r="J143" s="42">
        <v>78</v>
      </c>
      <c r="K143" s="42">
        <f>J143+I143</f>
        <v>238</v>
      </c>
      <c r="L143" s="42">
        <v>6</v>
      </c>
      <c r="M143" s="43">
        <v>2</v>
      </c>
      <c r="N143" s="44"/>
      <c r="O143" s="42"/>
      <c r="P143" s="42">
        <f>O143+N143</f>
        <v>0</v>
      </c>
      <c r="Q143" s="42"/>
      <c r="R143" s="43"/>
    </row>
    <row r="144" spans="1:18" ht="13.5" thickBot="1">
      <c r="A144" s="23"/>
      <c r="B144" s="23">
        <v>128</v>
      </c>
      <c r="C144" s="24" t="str">
        <f>VLOOKUP(B144,[0]!dr,2)</f>
        <v>SKP Kadaň</v>
      </c>
      <c r="D144" s="37">
        <f aca="true" t="shared" si="27" ref="D144:R144">D143+D142+D141+D140</f>
        <v>0</v>
      </c>
      <c r="E144" s="37">
        <f t="shared" si="27"/>
        <v>0</v>
      </c>
      <c r="F144" s="37">
        <f t="shared" si="27"/>
        <v>0</v>
      </c>
      <c r="G144" s="37">
        <f t="shared" si="27"/>
        <v>0</v>
      </c>
      <c r="H144" s="37">
        <f t="shared" si="27"/>
        <v>0</v>
      </c>
      <c r="I144" s="37">
        <f t="shared" si="27"/>
        <v>629</v>
      </c>
      <c r="J144" s="37">
        <f t="shared" si="27"/>
        <v>333</v>
      </c>
      <c r="K144" s="37">
        <f t="shared" si="27"/>
        <v>962</v>
      </c>
      <c r="L144" s="37">
        <f t="shared" si="27"/>
        <v>18</v>
      </c>
      <c r="M144" s="37">
        <f t="shared" si="27"/>
        <v>8</v>
      </c>
      <c r="N144" s="37">
        <f t="shared" si="27"/>
        <v>0</v>
      </c>
      <c r="O144" s="37">
        <f t="shared" si="27"/>
        <v>0</v>
      </c>
      <c r="P144" s="37">
        <f t="shared" si="27"/>
        <v>0</v>
      </c>
      <c r="Q144" s="37">
        <f t="shared" si="27"/>
        <v>0</v>
      </c>
      <c r="R144" s="37">
        <f t="shared" si="27"/>
        <v>0</v>
      </c>
    </row>
    <row r="145" spans="1:18" ht="12.75">
      <c r="A145" s="19">
        <v>113</v>
      </c>
      <c r="B145" s="19"/>
      <c r="C145" s="20">
        <f>VLOOKUP(A145,[0]!pole,3)</f>
        <v>0</v>
      </c>
      <c r="D145" s="30"/>
      <c r="E145" s="7"/>
      <c r="F145" s="7">
        <f>E145+D145</f>
        <v>0</v>
      </c>
      <c r="G145" s="7"/>
      <c r="H145" s="31"/>
      <c r="I145" s="32"/>
      <c r="J145" s="7"/>
      <c r="K145" s="7">
        <f>J145+I145</f>
        <v>0</v>
      </c>
      <c r="L145" s="7"/>
      <c r="M145" s="31"/>
      <c r="N145" s="32"/>
      <c r="O145" s="7"/>
      <c r="P145" s="7">
        <f>O145+N145</f>
        <v>0</v>
      </c>
      <c r="Q145" s="7"/>
      <c r="R145" s="31"/>
    </row>
    <row r="146" spans="1:18" ht="12.75">
      <c r="A146" s="19">
        <v>114</v>
      </c>
      <c r="B146" s="19"/>
      <c r="C146" s="20">
        <f>VLOOKUP(A146,[0]!pole,3)</f>
        <v>0</v>
      </c>
      <c r="D146" s="30"/>
      <c r="E146" s="7"/>
      <c r="F146" s="7">
        <f>E146+D146</f>
        <v>0</v>
      </c>
      <c r="G146" s="7"/>
      <c r="H146" s="31"/>
      <c r="I146" s="32"/>
      <c r="J146" s="7"/>
      <c r="K146" s="7">
        <f>J146+I146</f>
        <v>0</v>
      </c>
      <c r="L146" s="7"/>
      <c r="M146" s="31"/>
      <c r="N146" s="32"/>
      <c r="O146" s="7"/>
      <c r="P146" s="7">
        <f>O146+N146</f>
        <v>0</v>
      </c>
      <c r="Q146" s="7"/>
      <c r="R146" s="31"/>
    </row>
    <row r="147" spans="1:18" ht="12.75">
      <c r="A147" s="19">
        <v>115</v>
      </c>
      <c r="B147" s="19"/>
      <c r="C147" s="20">
        <f>VLOOKUP(A147,[0]!pole,3)</f>
        <v>0</v>
      </c>
      <c r="D147" s="30"/>
      <c r="E147" s="7"/>
      <c r="F147" s="7">
        <f>E147+D147</f>
        <v>0</v>
      </c>
      <c r="G147" s="7"/>
      <c r="H147" s="31"/>
      <c r="I147" s="32"/>
      <c r="J147" s="7"/>
      <c r="K147" s="7">
        <f>J147+I147</f>
        <v>0</v>
      </c>
      <c r="L147" s="7"/>
      <c r="M147" s="31"/>
      <c r="N147" s="32"/>
      <c r="O147" s="7"/>
      <c r="P147" s="7">
        <f>O147+N147</f>
        <v>0</v>
      </c>
      <c r="Q147" s="7"/>
      <c r="R147" s="31"/>
    </row>
    <row r="148" spans="1:18" ht="13.5" thickBot="1">
      <c r="A148" s="21">
        <v>116</v>
      </c>
      <c r="B148" s="21"/>
      <c r="C148" s="20">
        <f>VLOOKUP(A148,[0]!pole,3)</f>
        <v>0</v>
      </c>
      <c r="D148" s="33"/>
      <c r="E148" s="34"/>
      <c r="F148" s="7">
        <f>E148+D148</f>
        <v>0</v>
      </c>
      <c r="G148" s="34"/>
      <c r="H148" s="35"/>
      <c r="I148" s="36"/>
      <c r="J148" s="34"/>
      <c r="K148" s="34">
        <f>J148+I148</f>
        <v>0</v>
      </c>
      <c r="L148" s="34"/>
      <c r="M148" s="35"/>
      <c r="N148" s="36"/>
      <c r="O148" s="34"/>
      <c r="P148" s="34">
        <f>O148+N148</f>
        <v>0</v>
      </c>
      <c r="Q148" s="34"/>
      <c r="R148" s="35"/>
    </row>
    <row r="149" spans="1:18" ht="13.5" thickBot="1">
      <c r="A149" s="23"/>
      <c r="B149" s="23">
        <v>129</v>
      </c>
      <c r="C149" s="24">
        <f>VLOOKUP(B149,[0]!dr,2)</f>
        <v>0</v>
      </c>
      <c r="D149" s="37">
        <f aca="true" t="shared" si="28" ref="D149:R149">D148+D147+D146+D145</f>
        <v>0</v>
      </c>
      <c r="E149" s="37">
        <f t="shared" si="28"/>
        <v>0</v>
      </c>
      <c r="F149" s="37">
        <f t="shared" si="28"/>
        <v>0</v>
      </c>
      <c r="G149" s="37">
        <f t="shared" si="28"/>
        <v>0</v>
      </c>
      <c r="H149" s="37">
        <f t="shared" si="28"/>
        <v>0</v>
      </c>
      <c r="I149" s="37">
        <f t="shared" si="28"/>
        <v>0</v>
      </c>
      <c r="J149" s="37">
        <f t="shared" si="28"/>
        <v>0</v>
      </c>
      <c r="K149" s="37">
        <f t="shared" si="28"/>
        <v>0</v>
      </c>
      <c r="L149" s="37">
        <f t="shared" si="28"/>
        <v>0</v>
      </c>
      <c r="M149" s="37">
        <f t="shared" si="28"/>
        <v>0</v>
      </c>
      <c r="N149" s="37">
        <f t="shared" si="28"/>
        <v>0</v>
      </c>
      <c r="O149" s="37">
        <f t="shared" si="28"/>
        <v>0</v>
      </c>
      <c r="P149" s="37">
        <f t="shared" si="28"/>
        <v>0</v>
      </c>
      <c r="Q149" s="37">
        <f t="shared" si="28"/>
        <v>0</v>
      </c>
      <c r="R149" s="37">
        <f t="shared" si="28"/>
        <v>0</v>
      </c>
    </row>
    <row r="150" spans="1:18" ht="12.75">
      <c r="A150" s="25">
        <v>117</v>
      </c>
      <c r="B150" s="25"/>
      <c r="C150" s="26">
        <f>VLOOKUP(A150,[0]!pole,3)</f>
        <v>0</v>
      </c>
      <c r="D150" s="38"/>
      <c r="E150" s="6"/>
      <c r="F150" s="6">
        <f>E150+D150</f>
        <v>0</v>
      </c>
      <c r="G150" s="6"/>
      <c r="H150" s="39"/>
      <c r="I150" s="40"/>
      <c r="J150" s="6"/>
      <c r="K150" s="6">
        <f>J150+I150</f>
        <v>0</v>
      </c>
      <c r="L150" s="6"/>
      <c r="M150" s="39"/>
      <c r="N150" s="40"/>
      <c r="O150" s="6"/>
      <c r="P150" s="6">
        <f>O150+N150</f>
        <v>0</v>
      </c>
      <c r="Q150" s="6"/>
      <c r="R150" s="39"/>
    </row>
    <row r="151" spans="1:18" ht="12.75">
      <c r="A151" s="25">
        <v>118</v>
      </c>
      <c r="B151" s="25"/>
      <c r="C151" s="26">
        <f>VLOOKUP(A151,[0]!pole,3)</f>
        <v>0</v>
      </c>
      <c r="D151" s="38"/>
      <c r="E151" s="6"/>
      <c r="F151" s="6">
        <f>E151+D151</f>
        <v>0</v>
      </c>
      <c r="G151" s="6"/>
      <c r="H151" s="39"/>
      <c r="I151" s="40"/>
      <c r="J151" s="6"/>
      <c r="K151" s="6">
        <f>J151+I151</f>
        <v>0</v>
      </c>
      <c r="L151" s="6"/>
      <c r="M151" s="39"/>
      <c r="N151" s="40"/>
      <c r="O151" s="6"/>
      <c r="P151" s="6">
        <f>O151+N151</f>
        <v>0</v>
      </c>
      <c r="Q151" s="6"/>
      <c r="R151" s="39"/>
    </row>
    <row r="152" spans="1:18" ht="12.75">
      <c r="A152" s="25">
        <v>119</v>
      </c>
      <c r="B152" s="25"/>
      <c r="C152" s="26">
        <f>VLOOKUP(A152,[0]!pole,3)</f>
        <v>0</v>
      </c>
      <c r="D152" s="38"/>
      <c r="E152" s="6"/>
      <c r="F152" s="6">
        <f>E152+D152</f>
        <v>0</v>
      </c>
      <c r="G152" s="6"/>
      <c r="H152" s="39"/>
      <c r="I152" s="40"/>
      <c r="J152" s="6"/>
      <c r="K152" s="6">
        <f>J152+I152</f>
        <v>0</v>
      </c>
      <c r="L152" s="6"/>
      <c r="M152" s="39"/>
      <c r="N152" s="40"/>
      <c r="O152" s="6"/>
      <c r="P152" s="6">
        <f>O152+N152</f>
        <v>0</v>
      </c>
      <c r="Q152" s="6"/>
      <c r="R152" s="39"/>
    </row>
    <row r="153" spans="1:18" ht="13.5" thickBot="1">
      <c r="A153" s="27">
        <v>120</v>
      </c>
      <c r="B153" s="27"/>
      <c r="C153" s="26">
        <f>VLOOKUP(A153,[0]!pole,3)</f>
        <v>0</v>
      </c>
      <c r="D153" s="41"/>
      <c r="E153" s="42"/>
      <c r="F153" s="6">
        <f>E153+D153</f>
        <v>0</v>
      </c>
      <c r="G153" s="42"/>
      <c r="H153" s="43"/>
      <c r="I153" s="44"/>
      <c r="J153" s="42"/>
      <c r="K153" s="42">
        <f>J153+I153</f>
        <v>0</v>
      </c>
      <c r="L153" s="42"/>
      <c r="M153" s="43"/>
      <c r="N153" s="44"/>
      <c r="O153" s="42"/>
      <c r="P153" s="42">
        <f>O153+N153</f>
        <v>0</v>
      </c>
      <c r="Q153" s="42"/>
      <c r="R153" s="43"/>
    </row>
    <row r="154" spans="1:18" ht="13.5" thickBot="1">
      <c r="A154" s="23"/>
      <c r="B154" s="23">
        <v>130</v>
      </c>
      <c r="C154" s="24">
        <f>VLOOKUP(B154,[0]!dr,2)</f>
        <v>0</v>
      </c>
      <c r="D154" s="37">
        <f aca="true" t="shared" si="29" ref="D154:R154">D153+D152+D151+D150</f>
        <v>0</v>
      </c>
      <c r="E154" s="37">
        <f t="shared" si="29"/>
        <v>0</v>
      </c>
      <c r="F154" s="37">
        <f t="shared" si="29"/>
        <v>0</v>
      </c>
      <c r="G154" s="37">
        <f t="shared" si="29"/>
        <v>0</v>
      </c>
      <c r="H154" s="37">
        <f t="shared" si="29"/>
        <v>0</v>
      </c>
      <c r="I154" s="37">
        <f t="shared" si="29"/>
        <v>0</v>
      </c>
      <c r="J154" s="37">
        <f t="shared" si="29"/>
        <v>0</v>
      </c>
      <c r="K154" s="37">
        <f t="shared" si="29"/>
        <v>0</v>
      </c>
      <c r="L154" s="37">
        <f t="shared" si="29"/>
        <v>0</v>
      </c>
      <c r="M154" s="37">
        <f t="shared" si="29"/>
        <v>0</v>
      </c>
      <c r="N154" s="37">
        <f t="shared" si="29"/>
        <v>0</v>
      </c>
      <c r="O154" s="37">
        <f t="shared" si="29"/>
        <v>0</v>
      </c>
      <c r="P154" s="37">
        <f t="shared" si="29"/>
        <v>0</v>
      </c>
      <c r="Q154" s="37">
        <f t="shared" si="29"/>
        <v>0</v>
      </c>
      <c r="R154" s="37">
        <f t="shared" si="29"/>
        <v>0</v>
      </c>
    </row>
    <row r="155" spans="1:18" s="62" customFormat="1" ht="12.75" hidden="1">
      <c r="A155" s="56">
        <v>121</v>
      </c>
      <c r="B155" s="56"/>
      <c r="C155" s="57">
        <f>VLOOKUP(A155,[0]!pole,3)</f>
        <v>0</v>
      </c>
      <c r="D155" s="58"/>
      <c r="E155" s="59"/>
      <c r="F155" s="59">
        <f>E155+D155</f>
        <v>0</v>
      </c>
      <c r="G155" s="59"/>
      <c r="H155" s="60"/>
      <c r="I155" s="61"/>
      <c r="J155" s="59"/>
      <c r="K155" s="59">
        <f>J155+I155</f>
        <v>0</v>
      </c>
      <c r="L155" s="59"/>
      <c r="M155" s="60"/>
      <c r="N155" s="61"/>
      <c r="O155" s="59"/>
      <c r="P155" s="59">
        <f>O155+N155</f>
        <v>0</v>
      </c>
      <c r="Q155" s="59"/>
      <c r="R155" s="60"/>
    </row>
    <row r="156" spans="1:18" s="62" customFormat="1" ht="12.75" hidden="1">
      <c r="A156" s="56">
        <v>122</v>
      </c>
      <c r="B156" s="56"/>
      <c r="C156" s="57">
        <f>VLOOKUP(A156,[0]!pole,3)</f>
        <v>0</v>
      </c>
      <c r="D156" s="58"/>
      <c r="E156" s="59"/>
      <c r="F156" s="59">
        <f>E156+D156</f>
        <v>0</v>
      </c>
      <c r="G156" s="59"/>
      <c r="H156" s="60"/>
      <c r="I156" s="61"/>
      <c r="J156" s="59"/>
      <c r="K156" s="59">
        <f>J156+I156</f>
        <v>0</v>
      </c>
      <c r="L156" s="59"/>
      <c r="M156" s="60"/>
      <c r="N156" s="61"/>
      <c r="O156" s="59"/>
      <c r="P156" s="59">
        <f>O156+N156</f>
        <v>0</v>
      </c>
      <c r="Q156" s="59"/>
      <c r="R156" s="60"/>
    </row>
    <row r="157" spans="1:18" s="62" customFormat="1" ht="12.75" hidden="1">
      <c r="A157" s="56">
        <v>123</v>
      </c>
      <c r="B157" s="56"/>
      <c r="C157" s="57">
        <f>VLOOKUP(A157,[0]!pole,3)</f>
        <v>0</v>
      </c>
      <c r="D157" s="58"/>
      <c r="E157" s="59"/>
      <c r="F157" s="59">
        <f>E157+D157</f>
        <v>0</v>
      </c>
      <c r="G157" s="59"/>
      <c r="H157" s="60"/>
      <c r="I157" s="61"/>
      <c r="J157" s="59"/>
      <c r="K157" s="59">
        <f>J157+I157</f>
        <v>0</v>
      </c>
      <c r="L157" s="59"/>
      <c r="M157" s="60"/>
      <c r="N157" s="61"/>
      <c r="O157" s="59"/>
      <c r="P157" s="59">
        <f>O157+N157</f>
        <v>0</v>
      </c>
      <c r="Q157" s="59"/>
      <c r="R157" s="60"/>
    </row>
    <row r="158" spans="1:18" s="62" customFormat="1" ht="13.5" hidden="1" thickBot="1">
      <c r="A158" s="63">
        <v>124</v>
      </c>
      <c r="B158" s="63"/>
      <c r="C158" s="64">
        <f>VLOOKUP(A158,[0]!pole,3)</f>
        <v>0</v>
      </c>
      <c r="D158" s="65"/>
      <c r="E158" s="66"/>
      <c r="F158" s="59">
        <f>E158+D158</f>
        <v>0</v>
      </c>
      <c r="G158" s="66"/>
      <c r="H158" s="67"/>
      <c r="I158" s="68"/>
      <c r="J158" s="66"/>
      <c r="K158" s="66">
        <f>J158+I158</f>
        <v>0</v>
      </c>
      <c r="L158" s="66"/>
      <c r="M158" s="67"/>
      <c r="N158" s="68"/>
      <c r="O158" s="66"/>
      <c r="P158" s="66">
        <f>O158+N158</f>
        <v>0</v>
      </c>
      <c r="Q158" s="66"/>
      <c r="R158" s="67"/>
    </row>
    <row r="159" spans="1:18" s="62" customFormat="1" ht="13.5" hidden="1" thickBot="1">
      <c r="A159" s="69"/>
      <c r="B159" s="69">
        <v>131</v>
      </c>
      <c r="C159" s="70">
        <f>VLOOKUP(B159,[0]!dr,2)</f>
        <v>0</v>
      </c>
      <c r="D159" s="71">
        <f aca="true" t="shared" si="30" ref="D159:R159">D158+D157+D156+D155</f>
        <v>0</v>
      </c>
      <c r="E159" s="71">
        <f t="shared" si="30"/>
        <v>0</v>
      </c>
      <c r="F159" s="71">
        <f t="shared" si="30"/>
        <v>0</v>
      </c>
      <c r="G159" s="71">
        <f t="shared" si="30"/>
        <v>0</v>
      </c>
      <c r="H159" s="71">
        <f t="shared" si="30"/>
        <v>0</v>
      </c>
      <c r="I159" s="71">
        <f t="shared" si="30"/>
        <v>0</v>
      </c>
      <c r="J159" s="71">
        <f t="shared" si="30"/>
        <v>0</v>
      </c>
      <c r="K159" s="71">
        <f t="shared" si="30"/>
        <v>0</v>
      </c>
      <c r="L159" s="71">
        <f t="shared" si="30"/>
        <v>0</v>
      </c>
      <c r="M159" s="71">
        <f t="shared" si="30"/>
        <v>0</v>
      </c>
      <c r="N159" s="71">
        <f t="shared" si="30"/>
        <v>0</v>
      </c>
      <c r="O159" s="71">
        <f t="shared" si="30"/>
        <v>0</v>
      </c>
      <c r="P159" s="71">
        <f t="shared" si="30"/>
        <v>0</v>
      </c>
      <c r="Q159" s="71">
        <f t="shared" si="30"/>
        <v>0</v>
      </c>
      <c r="R159" s="71">
        <f t="shared" si="30"/>
        <v>0</v>
      </c>
    </row>
    <row r="160" spans="1:18" s="62" customFormat="1" ht="12.75" hidden="1">
      <c r="A160" s="56">
        <v>125</v>
      </c>
      <c r="B160" s="56"/>
      <c r="C160" s="57">
        <f>VLOOKUP(A160,[0]!pole,3)</f>
        <v>0</v>
      </c>
      <c r="D160" s="58"/>
      <c r="E160" s="59"/>
      <c r="F160" s="59">
        <f>E160+D160</f>
        <v>0</v>
      </c>
      <c r="G160" s="59"/>
      <c r="H160" s="60"/>
      <c r="I160" s="61"/>
      <c r="J160" s="59"/>
      <c r="K160" s="59">
        <f>J160+I160</f>
        <v>0</v>
      </c>
      <c r="L160" s="59"/>
      <c r="M160" s="60"/>
      <c r="N160" s="61"/>
      <c r="O160" s="59"/>
      <c r="P160" s="59">
        <f>O160+N160</f>
        <v>0</v>
      </c>
      <c r="Q160" s="59"/>
      <c r="R160" s="60"/>
    </row>
    <row r="161" spans="1:18" s="62" customFormat="1" ht="12.75" hidden="1">
      <c r="A161" s="56">
        <v>126</v>
      </c>
      <c r="B161" s="56"/>
      <c r="C161" s="57">
        <f>VLOOKUP(A161,[0]!pole,3)</f>
        <v>0</v>
      </c>
      <c r="D161" s="58"/>
      <c r="E161" s="59"/>
      <c r="F161" s="59">
        <f>E161+D161</f>
        <v>0</v>
      </c>
      <c r="G161" s="59"/>
      <c r="H161" s="60"/>
      <c r="I161" s="61"/>
      <c r="J161" s="59"/>
      <c r="K161" s="59">
        <f>J161+I161</f>
        <v>0</v>
      </c>
      <c r="L161" s="59"/>
      <c r="M161" s="60"/>
      <c r="N161" s="61"/>
      <c r="O161" s="59"/>
      <c r="P161" s="59">
        <f>O161+N161</f>
        <v>0</v>
      </c>
      <c r="Q161" s="59"/>
      <c r="R161" s="60"/>
    </row>
    <row r="162" spans="1:18" s="62" customFormat="1" ht="12.75" hidden="1">
      <c r="A162" s="56">
        <v>127</v>
      </c>
      <c r="B162" s="56"/>
      <c r="C162" s="57">
        <f>VLOOKUP(A162,[0]!pole,3)</f>
        <v>0</v>
      </c>
      <c r="D162" s="58"/>
      <c r="E162" s="59"/>
      <c r="F162" s="59">
        <f>E162+D162</f>
        <v>0</v>
      </c>
      <c r="G162" s="59"/>
      <c r="H162" s="60"/>
      <c r="I162" s="61"/>
      <c r="J162" s="59"/>
      <c r="K162" s="59">
        <f>J162+I162</f>
        <v>0</v>
      </c>
      <c r="L162" s="59"/>
      <c r="M162" s="60"/>
      <c r="N162" s="61"/>
      <c r="O162" s="59"/>
      <c r="P162" s="59">
        <f>O162+N162</f>
        <v>0</v>
      </c>
      <c r="Q162" s="59"/>
      <c r="R162" s="60"/>
    </row>
    <row r="163" spans="1:18" s="62" customFormat="1" ht="13.5" hidden="1" thickBot="1">
      <c r="A163" s="63">
        <v>128</v>
      </c>
      <c r="B163" s="63"/>
      <c r="C163" s="64">
        <f>VLOOKUP(A163,[0]!pole,3)</f>
        <v>0</v>
      </c>
      <c r="D163" s="65"/>
      <c r="E163" s="66"/>
      <c r="F163" s="66">
        <f>E163+D163</f>
        <v>0</v>
      </c>
      <c r="G163" s="66"/>
      <c r="H163" s="67"/>
      <c r="I163" s="68"/>
      <c r="J163" s="66"/>
      <c r="K163" s="66">
        <f>J163+I163</f>
        <v>0</v>
      </c>
      <c r="L163" s="66"/>
      <c r="M163" s="67"/>
      <c r="N163" s="68"/>
      <c r="O163" s="66"/>
      <c r="P163" s="66">
        <f>O163+N163</f>
        <v>0</v>
      </c>
      <c r="Q163" s="66"/>
      <c r="R163" s="67"/>
    </row>
    <row r="164" spans="1:18" s="62" customFormat="1" ht="13.5" hidden="1" thickBot="1">
      <c r="A164" s="69"/>
      <c r="B164" s="69">
        <v>132</v>
      </c>
      <c r="C164" s="70">
        <f>VLOOKUP(B164,[0]!dr,2)</f>
        <v>0</v>
      </c>
      <c r="D164" s="71">
        <f aca="true" t="shared" si="31" ref="D164:R164">D163+D162+D161+D160</f>
        <v>0</v>
      </c>
      <c r="E164" s="72">
        <f t="shared" si="31"/>
        <v>0</v>
      </c>
      <c r="F164" s="72">
        <f t="shared" si="31"/>
        <v>0</v>
      </c>
      <c r="G164" s="72">
        <f t="shared" si="31"/>
        <v>0</v>
      </c>
      <c r="H164" s="73">
        <f t="shared" si="31"/>
        <v>0</v>
      </c>
      <c r="I164" s="71">
        <f t="shared" si="31"/>
        <v>0</v>
      </c>
      <c r="J164" s="72">
        <f t="shared" si="31"/>
        <v>0</v>
      </c>
      <c r="K164" s="72">
        <f t="shared" si="31"/>
        <v>0</v>
      </c>
      <c r="L164" s="72">
        <f t="shared" si="31"/>
        <v>0</v>
      </c>
      <c r="M164" s="73">
        <f t="shared" si="31"/>
        <v>0</v>
      </c>
      <c r="N164" s="71">
        <f t="shared" si="31"/>
        <v>0</v>
      </c>
      <c r="O164" s="72">
        <f t="shared" si="31"/>
        <v>0</v>
      </c>
      <c r="P164" s="72">
        <f t="shared" si="31"/>
        <v>0</v>
      </c>
      <c r="Q164" s="72">
        <f t="shared" si="31"/>
        <v>0</v>
      </c>
      <c r="R164" s="73">
        <f t="shared" si="31"/>
        <v>0</v>
      </c>
    </row>
    <row r="165" spans="1:18" s="62" customFormat="1" ht="12.75" hidden="1">
      <c r="A165" s="56">
        <v>129</v>
      </c>
      <c r="B165" s="56"/>
      <c r="C165" s="57">
        <f>VLOOKUP(A165,[0]!pole,3)</f>
        <v>0</v>
      </c>
      <c r="D165" s="58"/>
      <c r="E165" s="59"/>
      <c r="F165" s="59">
        <f>E165+D165</f>
        <v>0</v>
      </c>
      <c r="G165" s="59"/>
      <c r="H165" s="60"/>
      <c r="I165" s="61"/>
      <c r="J165" s="59"/>
      <c r="K165" s="59">
        <f>J165+I165</f>
        <v>0</v>
      </c>
      <c r="L165" s="59"/>
      <c r="M165" s="60"/>
      <c r="N165" s="61"/>
      <c r="O165" s="59"/>
      <c r="P165" s="59">
        <f>O165+N165</f>
        <v>0</v>
      </c>
      <c r="Q165" s="59"/>
      <c r="R165" s="60"/>
    </row>
    <row r="166" spans="1:18" s="62" customFormat="1" ht="12.75" hidden="1">
      <c r="A166" s="56">
        <v>130</v>
      </c>
      <c r="B166" s="56"/>
      <c r="C166" s="57">
        <f>VLOOKUP(A166,[0]!pole,3)</f>
        <v>0</v>
      </c>
      <c r="D166" s="58"/>
      <c r="E166" s="59"/>
      <c r="F166" s="59">
        <f>E166+D166</f>
        <v>0</v>
      </c>
      <c r="G166" s="59"/>
      <c r="H166" s="60"/>
      <c r="I166" s="61"/>
      <c r="J166" s="59"/>
      <c r="K166" s="59">
        <f>J166+I166</f>
        <v>0</v>
      </c>
      <c r="L166" s="59"/>
      <c r="M166" s="60"/>
      <c r="N166" s="61"/>
      <c r="O166" s="59"/>
      <c r="P166" s="59">
        <f>O166+N166</f>
        <v>0</v>
      </c>
      <c r="Q166" s="59"/>
      <c r="R166" s="60"/>
    </row>
    <row r="167" spans="1:18" s="62" customFormat="1" ht="12.75" hidden="1">
      <c r="A167" s="56">
        <v>131</v>
      </c>
      <c r="B167" s="56"/>
      <c r="C167" s="57">
        <f>VLOOKUP(A167,[0]!pole,3)</f>
        <v>0</v>
      </c>
      <c r="D167" s="58"/>
      <c r="E167" s="59"/>
      <c r="F167" s="59">
        <f>E167+D167</f>
        <v>0</v>
      </c>
      <c r="G167" s="59"/>
      <c r="H167" s="60"/>
      <c r="I167" s="61"/>
      <c r="J167" s="59"/>
      <c r="K167" s="59">
        <f>J167+I167</f>
        <v>0</v>
      </c>
      <c r="L167" s="59"/>
      <c r="M167" s="60"/>
      <c r="N167" s="61"/>
      <c r="O167" s="59"/>
      <c r="P167" s="59">
        <f>O167+N167</f>
        <v>0</v>
      </c>
      <c r="Q167" s="59"/>
      <c r="R167" s="60"/>
    </row>
    <row r="168" spans="1:18" s="62" customFormat="1" ht="13.5" hidden="1" thickBot="1">
      <c r="A168" s="63">
        <v>132</v>
      </c>
      <c r="B168" s="63"/>
      <c r="C168" s="64">
        <f>VLOOKUP(A168,[0]!pole,3)</f>
        <v>0</v>
      </c>
      <c r="D168" s="65"/>
      <c r="E168" s="66"/>
      <c r="F168" s="59">
        <f>E168+D168</f>
        <v>0</v>
      </c>
      <c r="G168" s="66"/>
      <c r="H168" s="67"/>
      <c r="I168" s="68"/>
      <c r="J168" s="66"/>
      <c r="K168" s="66">
        <f>J168+I168</f>
        <v>0</v>
      </c>
      <c r="L168" s="66"/>
      <c r="M168" s="67"/>
      <c r="N168" s="68"/>
      <c r="O168" s="66"/>
      <c r="P168" s="66">
        <f>O168+N168</f>
        <v>0</v>
      </c>
      <c r="Q168" s="66"/>
      <c r="R168" s="67"/>
    </row>
    <row r="169" spans="1:18" s="62" customFormat="1" ht="13.5" hidden="1" thickBot="1">
      <c r="A169" s="69"/>
      <c r="B169" s="69">
        <v>133</v>
      </c>
      <c r="C169" s="70">
        <f>VLOOKUP(B169,[0]!dr,2)</f>
        <v>0</v>
      </c>
      <c r="D169" s="71">
        <f aca="true" t="shared" si="32" ref="D169:R169">D168+D167+D166+D165</f>
        <v>0</v>
      </c>
      <c r="E169" s="71">
        <f t="shared" si="32"/>
        <v>0</v>
      </c>
      <c r="F169" s="71">
        <f t="shared" si="32"/>
        <v>0</v>
      </c>
      <c r="G169" s="71">
        <f t="shared" si="32"/>
        <v>0</v>
      </c>
      <c r="H169" s="71">
        <f t="shared" si="32"/>
        <v>0</v>
      </c>
      <c r="I169" s="71">
        <f t="shared" si="32"/>
        <v>0</v>
      </c>
      <c r="J169" s="71">
        <f t="shared" si="32"/>
        <v>0</v>
      </c>
      <c r="K169" s="71">
        <f t="shared" si="32"/>
        <v>0</v>
      </c>
      <c r="L169" s="71">
        <f t="shared" si="32"/>
        <v>0</v>
      </c>
      <c r="M169" s="71">
        <f t="shared" si="32"/>
        <v>0</v>
      </c>
      <c r="N169" s="71">
        <f t="shared" si="32"/>
        <v>0</v>
      </c>
      <c r="O169" s="71">
        <f t="shared" si="32"/>
        <v>0</v>
      </c>
      <c r="P169" s="71">
        <f t="shared" si="32"/>
        <v>0</v>
      </c>
      <c r="Q169" s="71">
        <f t="shared" si="32"/>
        <v>0</v>
      </c>
      <c r="R169" s="71">
        <f t="shared" si="32"/>
        <v>0</v>
      </c>
    </row>
    <row r="170" spans="1:18" s="62" customFormat="1" ht="12.75" hidden="1">
      <c r="A170" s="56">
        <v>133</v>
      </c>
      <c r="B170" s="56"/>
      <c r="C170" s="57">
        <f>VLOOKUP(A170,[0]!pole,3)</f>
        <v>0</v>
      </c>
      <c r="D170" s="58"/>
      <c r="E170" s="59"/>
      <c r="F170" s="59">
        <f>E170+D170</f>
        <v>0</v>
      </c>
      <c r="G170" s="59"/>
      <c r="H170" s="60"/>
      <c r="I170" s="61"/>
      <c r="J170" s="59"/>
      <c r="K170" s="59">
        <f>J170+I170</f>
        <v>0</v>
      </c>
      <c r="L170" s="59"/>
      <c r="M170" s="60"/>
      <c r="N170" s="61"/>
      <c r="O170" s="59"/>
      <c r="P170" s="59">
        <f>O170+N170</f>
        <v>0</v>
      </c>
      <c r="Q170" s="59"/>
      <c r="R170" s="60"/>
    </row>
    <row r="171" spans="1:18" s="62" customFormat="1" ht="12.75" hidden="1">
      <c r="A171" s="56">
        <v>134</v>
      </c>
      <c r="B171" s="56"/>
      <c r="C171" s="57">
        <f>VLOOKUP(A171,[0]!pole,3)</f>
        <v>0</v>
      </c>
      <c r="D171" s="58"/>
      <c r="E171" s="59"/>
      <c r="F171" s="59">
        <f>E171+D171</f>
        <v>0</v>
      </c>
      <c r="G171" s="59"/>
      <c r="H171" s="60"/>
      <c r="I171" s="61"/>
      <c r="J171" s="59"/>
      <c r="K171" s="59">
        <f>J171+I171</f>
        <v>0</v>
      </c>
      <c r="L171" s="59"/>
      <c r="M171" s="60"/>
      <c r="N171" s="61"/>
      <c r="O171" s="59"/>
      <c r="P171" s="59">
        <f>O171+N171</f>
        <v>0</v>
      </c>
      <c r="Q171" s="59"/>
      <c r="R171" s="60"/>
    </row>
    <row r="172" spans="1:18" s="62" customFormat="1" ht="12.75" hidden="1">
      <c r="A172" s="56">
        <v>135</v>
      </c>
      <c r="B172" s="56"/>
      <c r="C172" s="57">
        <f>VLOOKUP(A172,[0]!pole,3)</f>
        <v>0</v>
      </c>
      <c r="D172" s="58"/>
      <c r="E172" s="59"/>
      <c r="F172" s="59">
        <f>E172+D172</f>
        <v>0</v>
      </c>
      <c r="G172" s="59"/>
      <c r="H172" s="60"/>
      <c r="I172" s="61"/>
      <c r="J172" s="59"/>
      <c r="K172" s="59">
        <f>J172+I172</f>
        <v>0</v>
      </c>
      <c r="L172" s="59"/>
      <c r="M172" s="60"/>
      <c r="N172" s="61"/>
      <c r="O172" s="59"/>
      <c r="P172" s="59">
        <f>O172+N172</f>
        <v>0</v>
      </c>
      <c r="Q172" s="59"/>
      <c r="R172" s="60"/>
    </row>
    <row r="173" spans="1:18" s="62" customFormat="1" ht="13.5" hidden="1" thickBot="1">
      <c r="A173" s="63">
        <v>136</v>
      </c>
      <c r="B173" s="63"/>
      <c r="C173" s="64">
        <f>VLOOKUP(A173,[0]!pole,3)</f>
        <v>0</v>
      </c>
      <c r="D173" s="65"/>
      <c r="E173" s="66"/>
      <c r="F173" s="66">
        <f>E173+D173</f>
        <v>0</v>
      </c>
      <c r="G173" s="66"/>
      <c r="H173" s="67"/>
      <c r="I173" s="68"/>
      <c r="J173" s="66"/>
      <c r="K173" s="66">
        <f>J173+I173</f>
        <v>0</v>
      </c>
      <c r="L173" s="66"/>
      <c r="M173" s="67"/>
      <c r="N173" s="68"/>
      <c r="O173" s="66"/>
      <c r="P173" s="66">
        <f>O173+N173</f>
        <v>0</v>
      </c>
      <c r="Q173" s="66"/>
      <c r="R173" s="67"/>
    </row>
    <row r="174" spans="1:18" s="62" customFormat="1" ht="13.5" hidden="1" thickBot="1">
      <c r="A174" s="69"/>
      <c r="B174" s="69">
        <v>134</v>
      </c>
      <c r="C174" s="70">
        <f>VLOOKUP(B174,[0]!dr,2)</f>
        <v>0</v>
      </c>
      <c r="D174" s="71">
        <f aca="true" t="shared" si="33" ref="D174:R174">D173+D172+D171+D170</f>
        <v>0</v>
      </c>
      <c r="E174" s="72">
        <f t="shared" si="33"/>
        <v>0</v>
      </c>
      <c r="F174" s="72">
        <f t="shared" si="33"/>
        <v>0</v>
      </c>
      <c r="G174" s="72">
        <f t="shared" si="33"/>
        <v>0</v>
      </c>
      <c r="H174" s="73">
        <f t="shared" si="33"/>
        <v>0</v>
      </c>
      <c r="I174" s="71">
        <f t="shared" si="33"/>
        <v>0</v>
      </c>
      <c r="J174" s="72">
        <f t="shared" si="33"/>
        <v>0</v>
      </c>
      <c r="K174" s="72">
        <f t="shared" si="33"/>
        <v>0</v>
      </c>
      <c r="L174" s="72">
        <f t="shared" si="33"/>
        <v>0</v>
      </c>
      <c r="M174" s="73">
        <f t="shared" si="33"/>
        <v>0</v>
      </c>
      <c r="N174" s="71">
        <f t="shared" si="33"/>
        <v>0</v>
      </c>
      <c r="O174" s="72">
        <f t="shared" si="33"/>
        <v>0</v>
      </c>
      <c r="P174" s="72">
        <f t="shared" si="33"/>
        <v>0</v>
      </c>
      <c r="Q174" s="72">
        <f t="shared" si="33"/>
        <v>0</v>
      </c>
      <c r="R174" s="73">
        <f t="shared" si="33"/>
        <v>0</v>
      </c>
    </row>
    <row r="175" spans="1:18" s="62" customFormat="1" ht="12.75" hidden="1">
      <c r="A175" s="56">
        <v>137</v>
      </c>
      <c r="B175" s="56"/>
      <c r="C175" s="57">
        <f>VLOOKUP(A175,[0]!pole,3)</f>
        <v>0</v>
      </c>
      <c r="D175" s="58"/>
      <c r="E175" s="59"/>
      <c r="F175" s="59">
        <f>E175+D175</f>
        <v>0</v>
      </c>
      <c r="G175" s="59"/>
      <c r="H175" s="60"/>
      <c r="I175" s="61"/>
      <c r="J175" s="59"/>
      <c r="K175" s="59">
        <f>J175+I175</f>
        <v>0</v>
      </c>
      <c r="L175" s="59"/>
      <c r="M175" s="60"/>
      <c r="N175" s="61"/>
      <c r="O175" s="59"/>
      <c r="P175" s="59">
        <f>O175+N175</f>
        <v>0</v>
      </c>
      <c r="Q175" s="59"/>
      <c r="R175" s="60"/>
    </row>
    <row r="176" spans="1:18" s="62" customFormat="1" ht="12.75" hidden="1">
      <c r="A176" s="56">
        <v>138</v>
      </c>
      <c r="B176" s="56"/>
      <c r="C176" s="57">
        <f>VLOOKUP(A176,[0]!pole,3)</f>
        <v>0</v>
      </c>
      <c r="D176" s="58"/>
      <c r="E176" s="59"/>
      <c r="F176" s="59">
        <f>E176+D176</f>
        <v>0</v>
      </c>
      <c r="G176" s="59"/>
      <c r="H176" s="60"/>
      <c r="I176" s="61"/>
      <c r="J176" s="59"/>
      <c r="K176" s="59">
        <f>J176+I176</f>
        <v>0</v>
      </c>
      <c r="L176" s="59"/>
      <c r="M176" s="60"/>
      <c r="N176" s="61"/>
      <c r="O176" s="59"/>
      <c r="P176" s="59">
        <f>O176+N176</f>
        <v>0</v>
      </c>
      <c r="Q176" s="59"/>
      <c r="R176" s="60"/>
    </row>
    <row r="177" spans="1:18" s="62" customFormat="1" ht="12.75" hidden="1">
      <c r="A177" s="56">
        <v>139</v>
      </c>
      <c r="B177" s="56"/>
      <c r="C177" s="57">
        <f>VLOOKUP(A177,[0]!pole,3)</f>
        <v>0</v>
      </c>
      <c r="D177" s="58"/>
      <c r="E177" s="59"/>
      <c r="F177" s="59">
        <f>E177+D177</f>
        <v>0</v>
      </c>
      <c r="G177" s="59"/>
      <c r="H177" s="60"/>
      <c r="I177" s="61"/>
      <c r="J177" s="59"/>
      <c r="K177" s="59">
        <f>J177+I177</f>
        <v>0</v>
      </c>
      <c r="L177" s="59"/>
      <c r="M177" s="60"/>
      <c r="N177" s="61"/>
      <c r="O177" s="59"/>
      <c r="P177" s="59">
        <f>O177+N177</f>
        <v>0</v>
      </c>
      <c r="Q177" s="59"/>
      <c r="R177" s="60"/>
    </row>
    <row r="178" spans="1:18" s="62" customFormat="1" ht="13.5" hidden="1" thickBot="1">
      <c r="A178" s="63">
        <v>140</v>
      </c>
      <c r="B178" s="63"/>
      <c r="C178" s="64">
        <f>VLOOKUP(A178,[0]!pole,3)</f>
        <v>0</v>
      </c>
      <c r="D178" s="65"/>
      <c r="E178" s="66"/>
      <c r="F178" s="59">
        <f>E178+D178</f>
        <v>0</v>
      </c>
      <c r="G178" s="66"/>
      <c r="H178" s="67"/>
      <c r="I178" s="68"/>
      <c r="J178" s="66"/>
      <c r="K178" s="66">
        <f>J178+I178</f>
        <v>0</v>
      </c>
      <c r="L178" s="66"/>
      <c r="M178" s="67"/>
      <c r="N178" s="68"/>
      <c r="O178" s="66"/>
      <c r="P178" s="66">
        <f>O178+N178</f>
        <v>0</v>
      </c>
      <c r="Q178" s="66"/>
      <c r="R178" s="67"/>
    </row>
    <row r="179" spans="1:18" s="62" customFormat="1" ht="13.5" hidden="1" thickBot="1">
      <c r="A179" s="69"/>
      <c r="B179" s="69">
        <v>135</v>
      </c>
      <c r="C179" s="70">
        <f>VLOOKUP(B179,[0]!dr,2)</f>
        <v>0</v>
      </c>
      <c r="D179" s="71">
        <f aca="true" t="shared" si="34" ref="D179:R179">D178+D177+D176+D175</f>
        <v>0</v>
      </c>
      <c r="E179" s="71">
        <f t="shared" si="34"/>
        <v>0</v>
      </c>
      <c r="F179" s="71">
        <f t="shared" si="34"/>
        <v>0</v>
      </c>
      <c r="G179" s="71">
        <f t="shared" si="34"/>
        <v>0</v>
      </c>
      <c r="H179" s="71">
        <f t="shared" si="34"/>
        <v>0</v>
      </c>
      <c r="I179" s="71">
        <f t="shared" si="34"/>
        <v>0</v>
      </c>
      <c r="J179" s="71">
        <f t="shared" si="34"/>
        <v>0</v>
      </c>
      <c r="K179" s="71">
        <f t="shared" si="34"/>
        <v>0</v>
      </c>
      <c r="L179" s="71">
        <f t="shared" si="34"/>
        <v>0</v>
      </c>
      <c r="M179" s="71">
        <f t="shared" si="34"/>
        <v>0</v>
      </c>
      <c r="N179" s="71">
        <f t="shared" si="34"/>
        <v>0</v>
      </c>
      <c r="O179" s="71">
        <f t="shared" si="34"/>
        <v>0</v>
      </c>
      <c r="P179" s="71">
        <f t="shared" si="34"/>
        <v>0</v>
      </c>
      <c r="Q179" s="71">
        <f t="shared" si="34"/>
        <v>0</v>
      </c>
      <c r="R179" s="71">
        <f t="shared" si="34"/>
        <v>0</v>
      </c>
    </row>
    <row r="180" spans="1:18" s="62" customFormat="1" ht="12.75" hidden="1">
      <c r="A180" s="56">
        <v>141</v>
      </c>
      <c r="B180" s="56"/>
      <c r="C180" s="57">
        <f>VLOOKUP(A180,[0]!pole,3)</f>
        <v>0</v>
      </c>
      <c r="D180" s="58"/>
      <c r="E180" s="59"/>
      <c r="F180" s="59">
        <f>E180+D180</f>
        <v>0</v>
      </c>
      <c r="G180" s="59"/>
      <c r="H180" s="60"/>
      <c r="I180" s="61"/>
      <c r="J180" s="59"/>
      <c r="K180" s="59">
        <f>J180+I180</f>
        <v>0</v>
      </c>
      <c r="L180" s="59"/>
      <c r="M180" s="60"/>
      <c r="N180" s="61"/>
      <c r="O180" s="59"/>
      <c r="P180" s="59">
        <f>O180+N180</f>
        <v>0</v>
      </c>
      <c r="Q180" s="59"/>
      <c r="R180" s="60"/>
    </row>
    <row r="181" spans="1:18" s="62" customFormat="1" ht="12.75" hidden="1">
      <c r="A181" s="56">
        <v>142</v>
      </c>
      <c r="B181" s="56"/>
      <c r="C181" s="57">
        <f>VLOOKUP(A181,[0]!pole,3)</f>
        <v>0</v>
      </c>
      <c r="D181" s="58"/>
      <c r="E181" s="59"/>
      <c r="F181" s="59">
        <f>E181+D181</f>
        <v>0</v>
      </c>
      <c r="G181" s="59"/>
      <c r="H181" s="60"/>
      <c r="I181" s="61"/>
      <c r="J181" s="59"/>
      <c r="K181" s="59">
        <f>J181+I181</f>
        <v>0</v>
      </c>
      <c r="L181" s="59"/>
      <c r="M181" s="60"/>
      <c r="N181" s="61"/>
      <c r="O181" s="59"/>
      <c r="P181" s="59">
        <f>O181+N181</f>
        <v>0</v>
      </c>
      <c r="Q181" s="59"/>
      <c r="R181" s="60"/>
    </row>
    <row r="182" spans="1:18" s="62" customFormat="1" ht="12.75" hidden="1">
      <c r="A182" s="56">
        <v>143</v>
      </c>
      <c r="B182" s="56"/>
      <c r="C182" s="57">
        <f>VLOOKUP(A182,[0]!pole,3)</f>
        <v>0</v>
      </c>
      <c r="D182" s="58"/>
      <c r="E182" s="59"/>
      <c r="F182" s="59">
        <f>E182+D182</f>
        <v>0</v>
      </c>
      <c r="G182" s="59"/>
      <c r="H182" s="60"/>
      <c r="I182" s="61"/>
      <c r="J182" s="59"/>
      <c r="K182" s="59">
        <f>J182+I182</f>
        <v>0</v>
      </c>
      <c r="L182" s="59"/>
      <c r="M182" s="60"/>
      <c r="N182" s="61"/>
      <c r="O182" s="59"/>
      <c r="P182" s="59">
        <f>O182+N182</f>
        <v>0</v>
      </c>
      <c r="Q182" s="59"/>
      <c r="R182" s="60"/>
    </row>
    <row r="183" spans="1:18" s="62" customFormat="1" ht="13.5" hidden="1" thickBot="1">
      <c r="A183" s="63">
        <v>144</v>
      </c>
      <c r="B183" s="63"/>
      <c r="C183" s="64">
        <f>VLOOKUP(A183,[0]!pole,3)</f>
        <v>0</v>
      </c>
      <c r="D183" s="65"/>
      <c r="E183" s="66"/>
      <c r="F183" s="66">
        <f>E183+D183</f>
        <v>0</v>
      </c>
      <c r="G183" s="66"/>
      <c r="H183" s="67"/>
      <c r="I183" s="68"/>
      <c r="J183" s="66"/>
      <c r="K183" s="66">
        <f>J183+I183</f>
        <v>0</v>
      </c>
      <c r="L183" s="66"/>
      <c r="M183" s="67"/>
      <c r="N183" s="68"/>
      <c r="O183" s="66"/>
      <c r="P183" s="66">
        <f>O183+N183</f>
        <v>0</v>
      </c>
      <c r="Q183" s="66"/>
      <c r="R183" s="67"/>
    </row>
    <row r="184" spans="1:18" s="62" customFormat="1" ht="13.5" hidden="1" thickBot="1">
      <c r="A184" s="69"/>
      <c r="B184" s="69">
        <v>136</v>
      </c>
      <c r="C184" s="70">
        <f>VLOOKUP(B184,[0]!dr,2)</f>
        <v>0</v>
      </c>
      <c r="D184" s="71">
        <f aca="true" t="shared" si="35" ref="D184:R184">D183+D182+D181+D180</f>
        <v>0</v>
      </c>
      <c r="E184" s="72">
        <f t="shared" si="35"/>
        <v>0</v>
      </c>
      <c r="F184" s="72">
        <f t="shared" si="35"/>
        <v>0</v>
      </c>
      <c r="G184" s="72">
        <f t="shared" si="35"/>
        <v>0</v>
      </c>
      <c r="H184" s="73">
        <f t="shared" si="35"/>
        <v>0</v>
      </c>
      <c r="I184" s="71">
        <f t="shared" si="35"/>
        <v>0</v>
      </c>
      <c r="J184" s="72">
        <f t="shared" si="35"/>
        <v>0</v>
      </c>
      <c r="K184" s="72">
        <f t="shared" si="35"/>
        <v>0</v>
      </c>
      <c r="L184" s="72">
        <f t="shared" si="35"/>
        <v>0</v>
      </c>
      <c r="M184" s="73">
        <f t="shared" si="35"/>
        <v>0</v>
      </c>
      <c r="N184" s="71">
        <f t="shared" si="35"/>
        <v>0</v>
      </c>
      <c r="O184" s="72">
        <f t="shared" si="35"/>
        <v>0</v>
      </c>
      <c r="P184" s="72">
        <f t="shared" si="35"/>
        <v>0</v>
      </c>
      <c r="Q184" s="72">
        <f t="shared" si="35"/>
        <v>0</v>
      </c>
      <c r="R184" s="73">
        <f t="shared" si="35"/>
        <v>0</v>
      </c>
    </row>
    <row r="185" spans="1:18" s="62" customFormat="1" ht="12.75" hidden="1">
      <c r="A185" s="56">
        <v>145</v>
      </c>
      <c r="B185" s="56"/>
      <c r="C185" s="57">
        <f>VLOOKUP(A185,[0]!pole,3)</f>
        <v>0</v>
      </c>
      <c r="D185" s="58"/>
      <c r="E185" s="59"/>
      <c r="F185" s="59">
        <f>E185+D185</f>
        <v>0</v>
      </c>
      <c r="G185" s="59"/>
      <c r="H185" s="60"/>
      <c r="I185" s="61"/>
      <c r="J185" s="59"/>
      <c r="K185" s="59">
        <f>J185+I185</f>
        <v>0</v>
      </c>
      <c r="L185" s="59"/>
      <c r="M185" s="60"/>
      <c r="N185" s="61"/>
      <c r="O185" s="59"/>
      <c r="P185" s="59">
        <f>O185+N185</f>
        <v>0</v>
      </c>
      <c r="Q185" s="59"/>
      <c r="R185" s="60"/>
    </row>
    <row r="186" spans="1:18" s="62" customFormat="1" ht="12.75" hidden="1">
      <c r="A186" s="56">
        <v>146</v>
      </c>
      <c r="B186" s="56"/>
      <c r="C186" s="57">
        <f>VLOOKUP(A186,[0]!pole,3)</f>
        <v>0</v>
      </c>
      <c r="D186" s="58"/>
      <c r="E186" s="59"/>
      <c r="F186" s="59">
        <f>E186+D186</f>
        <v>0</v>
      </c>
      <c r="G186" s="59"/>
      <c r="H186" s="60"/>
      <c r="I186" s="61"/>
      <c r="J186" s="59"/>
      <c r="K186" s="59">
        <f>J186+I186</f>
        <v>0</v>
      </c>
      <c r="L186" s="59"/>
      <c r="M186" s="60"/>
      <c r="N186" s="61"/>
      <c r="O186" s="59"/>
      <c r="P186" s="59">
        <f>O186+N186</f>
        <v>0</v>
      </c>
      <c r="Q186" s="59"/>
      <c r="R186" s="60"/>
    </row>
    <row r="187" spans="1:18" s="62" customFormat="1" ht="12.75" hidden="1">
      <c r="A187" s="56">
        <v>147</v>
      </c>
      <c r="B187" s="56"/>
      <c r="C187" s="57">
        <f>VLOOKUP(A187,[0]!pole,3)</f>
        <v>0</v>
      </c>
      <c r="D187" s="58"/>
      <c r="E187" s="59"/>
      <c r="F187" s="59">
        <f>E187+D187</f>
        <v>0</v>
      </c>
      <c r="G187" s="59"/>
      <c r="H187" s="60"/>
      <c r="I187" s="61"/>
      <c r="J187" s="59"/>
      <c r="K187" s="59">
        <f>J187+I187</f>
        <v>0</v>
      </c>
      <c r="L187" s="59"/>
      <c r="M187" s="60"/>
      <c r="N187" s="61"/>
      <c r="O187" s="59"/>
      <c r="P187" s="59">
        <f>O187+N187</f>
        <v>0</v>
      </c>
      <c r="Q187" s="59"/>
      <c r="R187" s="60"/>
    </row>
    <row r="188" spans="1:18" s="62" customFormat="1" ht="13.5" hidden="1" thickBot="1">
      <c r="A188" s="63">
        <v>148</v>
      </c>
      <c r="B188" s="63"/>
      <c r="C188" s="64">
        <f>VLOOKUP(A188,[0]!pole,3)</f>
        <v>0</v>
      </c>
      <c r="D188" s="65"/>
      <c r="E188" s="66"/>
      <c r="F188" s="59">
        <f>E188+D188</f>
        <v>0</v>
      </c>
      <c r="G188" s="66"/>
      <c r="H188" s="67"/>
      <c r="I188" s="68"/>
      <c r="J188" s="66"/>
      <c r="K188" s="66">
        <f>J188+I188</f>
        <v>0</v>
      </c>
      <c r="L188" s="66"/>
      <c r="M188" s="67"/>
      <c r="N188" s="68"/>
      <c r="O188" s="66"/>
      <c r="P188" s="66">
        <f>O188+N188</f>
        <v>0</v>
      </c>
      <c r="Q188" s="66"/>
      <c r="R188" s="67"/>
    </row>
    <row r="189" spans="1:18" s="62" customFormat="1" ht="13.5" hidden="1" thickBot="1">
      <c r="A189" s="69"/>
      <c r="B189" s="69">
        <v>137</v>
      </c>
      <c r="C189" s="70">
        <f>VLOOKUP(B189,[0]!dr,2)</f>
        <v>0</v>
      </c>
      <c r="D189" s="71">
        <f aca="true" t="shared" si="36" ref="D189:R189">D188+D187+D186+D185</f>
        <v>0</v>
      </c>
      <c r="E189" s="71">
        <f t="shared" si="36"/>
        <v>0</v>
      </c>
      <c r="F189" s="71">
        <f t="shared" si="36"/>
        <v>0</v>
      </c>
      <c r="G189" s="71">
        <f t="shared" si="36"/>
        <v>0</v>
      </c>
      <c r="H189" s="71">
        <f t="shared" si="36"/>
        <v>0</v>
      </c>
      <c r="I189" s="71">
        <f t="shared" si="36"/>
        <v>0</v>
      </c>
      <c r="J189" s="71">
        <f t="shared" si="36"/>
        <v>0</v>
      </c>
      <c r="K189" s="71">
        <f t="shared" si="36"/>
        <v>0</v>
      </c>
      <c r="L189" s="71">
        <f t="shared" si="36"/>
        <v>0</v>
      </c>
      <c r="M189" s="71">
        <f t="shared" si="36"/>
        <v>0</v>
      </c>
      <c r="N189" s="71">
        <f t="shared" si="36"/>
        <v>0</v>
      </c>
      <c r="O189" s="71">
        <f t="shared" si="36"/>
        <v>0</v>
      </c>
      <c r="P189" s="71">
        <f t="shared" si="36"/>
        <v>0</v>
      </c>
      <c r="Q189" s="71">
        <f t="shared" si="36"/>
        <v>0</v>
      </c>
      <c r="R189" s="71">
        <f t="shared" si="36"/>
        <v>0</v>
      </c>
    </row>
    <row r="190" spans="1:18" s="62" customFormat="1" ht="12.75" hidden="1">
      <c r="A190" s="56">
        <v>149</v>
      </c>
      <c r="B190" s="56"/>
      <c r="C190" s="57">
        <f>VLOOKUP(A190,[0]!pole,3)</f>
        <v>0</v>
      </c>
      <c r="D190" s="58"/>
      <c r="E190" s="59"/>
      <c r="F190" s="59">
        <f>E190+D190</f>
        <v>0</v>
      </c>
      <c r="G190" s="59"/>
      <c r="H190" s="60"/>
      <c r="I190" s="61"/>
      <c r="J190" s="59"/>
      <c r="K190" s="59">
        <f>J190+I190</f>
        <v>0</v>
      </c>
      <c r="L190" s="59"/>
      <c r="M190" s="60"/>
      <c r="N190" s="61"/>
      <c r="O190" s="59"/>
      <c r="P190" s="59">
        <f>O190+N190</f>
        <v>0</v>
      </c>
      <c r="Q190" s="59"/>
      <c r="R190" s="60"/>
    </row>
    <row r="191" spans="1:18" s="62" customFormat="1" ht="12.75" hidden="1">
      <c r="A191" s="56">
        <v>150</v>
      </c>
      <c r="B191" s="56"/>
      <c r="C191" s="57">
        <f>VLOOKUP(A191,[0]!pole,3)</f>
        <v>0</v>
      </c>
      <c r="D191" s="58"/>
      <c r="E191" s="59"/>
      <c r="F191" s="59">
        <f>E191+D191</f>
        <v>0</v>
      </c>
      <c r="G191" s="59"/>
      <c r="H191" s="60"/>
      <c r="I191" s="61"/>
      <c r="J191" s="59"/>
      <c r="K191" s="59">
        <f>J191+I191</f>
        <v>0</v>
      </c>
      <c r="L191" s="59"/>
      <c r="M191" s="60"/>
      <c r="N191" s="61"/>
      <c r="O191" s="59"/>
      <c r="P191" s="59">
        <f>O191+N191</f>
        <v>0</v>
      </c>
      <c r="Q191" s="59"/>
      <c r="R191" s="60"/>
    </row>
    <row r="192" spans="1:18" s="62" customFormat="1" ht="12.75" hidden="1">
      <c r="A192" s="56">
        <v>151</v>
      </c>
      <c r="B192" s="56"/>
      <c r="C192" s="57">
        <f>VLOOKUP(A192,[0]!pole,3)</f>
        <v>0</v>
      </c>
      <c r="D192" s="58"/>
      <c r="E192" s="59"/>
      <c r="F192" s="59">
        <f>E192+D192</f>
        <v>0</v>
      </c>
      <c r="G192" s="59"/>
      <c r="H192" s="60"/>
      <c r="I192" s="61"/>
      <c r="J192" s="59"/>
      <c r="K192" s="59">
        <f>J192+I192</f>
        <v>0</v>
      </c>
      <c r="L192" s="59"/>
      <c r="M192" s="60"/>
      <c r="N192" s="61"/>
      <c r="O192" s="59"/>
      <c r="P192" s="59">
        <f>O192+N192</f>
        <v>0</v>
      </c>
      <c r="Q192" s="59"/>
      <c r="R192" s="60"/>
    </row>
    <row r="193" spans="1:18" s="62" customFormat="1" ht="13.5" hidden="1" thickBot="1">
      <c r="A193" s="63">
        <v>152</v>
      </c>
      <c r="B193" s="63"/>
      <c r="C193" s="64">
        <f>VLOOKUP(A193,[0]!pole,3)</f>
        <v>0</v>
      </c>
      <c r="D193" s="65"/>
      <c r="E193" s="66"/>
      <c r="F193" s="66">
        <f>E193+D193</f>
        <v>0</v>
      </c>
      <c r="G193" s="66"/>
      <c r="H193" s="67"/>
      <c r="I193" s="68"/>
      <c r="J193" s="66"/>
      <c r="K193" s="66">
        <f>J193+I193</f>
        <v>0</v>
      </c>
      <c r="L193" s="66"/>
      <c r="M193" s="67"/>
      <c r="N193" s="68"/>
      <c r="O193" s="66"/>
      <c r="P193" s="66">
        <f>O193+N193</f>
        <v>0</v>
      </c>
      <c r="Q193" s="66"/>
      <c r="R193" s="67"/>
    </row>
    <row r="194" spans="1:18" s="62" customFormat="1" ht="13.5" hidden="1" thickBot="1">
      <c r="A194" s="69"/>
      <c r="B194" s="69">
        <v>138</v>
      </c>
      <c r="C194" s="70">
        <f>VLOOKUP(B194,[0]!dr,2)</f>
        <v>0</v>
      </c>
      <c r="D194" s="71">
        <f aca="true" t="shared" si="37" ref="D194:R194">D193+D192+D191+D190</f>
        <v>0</v>
      </c>
      <c r="E194" s="72">
        <f t="shared" si="37"/>
        <v>0</v>
      </c>
      <c r="F194" s="72">
        <f t="shared" si="37"/>
        <v>0</v>
      </c>
      <c r="G194" s="72">
        <f t="shared" si="37"/>
        <v>0</v>
      </c>
      <c r="H194" s="73">
        <f t="shared" si="37"/>
        <v>0</v>
      </c>
      <c r="I194" s="71">
        <f t="shared" si="37"/>
        <v>0</v>
      </c>
      <c r="J194" s="72">
        <f t="shared" si="37"/>
        <v>0</v>
      </c>
      <c r="K194" s="72">
        <f t="shared" si="37"/>
        <v>0</v>
      </c>
      <c r="L194" s="72">
        <f t="shared" si="37"/>
        <v>0</v>
      </c>
      <c r="M194" s="73">
        <f t="shared" si="37"/>
        <v>0</v>
      </c>
      <c r="N194" s="71">
        <f t="shared" si="37"/>
        <v>0</v>
      </c>
      <c r="O194" s="72">
        <f t="shared" si="37"/>
        <v>0</v>
      </c>
      <c r="P194" s="72">
        <f t="shared" si="37"/>
        <v>0</v>
      </c>
      <c r="Q194" s="72">
        <f t="shared" si="37"/>
        <v>0</v>
      </c>
      <c r="R194" s="73">
        <f t="shared" si="37"/>
        <v>0</v>
      </c>
    </row>
    <row r="195" spans="1:18" s="62" customFormat="1" ht="12.75" hidden="1">
      <c r="A195" s="56">
        <v>153</v>
      </c>
      <c r="B195" s="56"/>
      <c r="C195" s="57">
        <f>VLOOKUP(A195,[0]!pole,3)</f>
        <v>0</v>
      </c>
      <c r="D195" s="58"/>
      <c r="E195" s="59"/>
      <c r="F195" s="59">
        <f>E195+D195</f>
        <v>0</v>
      </c>
      <c r="G195" s="59"/>
      <c r="H195" s="60"/>
      <c r="I195" s="61"/>
      <c r="J195" s="59"/>
      <c r="K195" s="59">
        <f>J195+I195</f>
        <v>0</v>
      </c>
      <c r="L195" s="59"/>
      <c r="M195" s="60"/>
      <c r="N195" s="61"/>
      <c r="O195" s="59"/>
      <c r="P195" s="59">
        <f>O195+N195</f>
        <v>0</v>
      </c>
      <c r="Q195" s="59"/>
      <c r="R195" s="60"/>
    </row>
    <row r="196" spans="1:18" s="62" customFormat="1" ht="12.75" hidden="1">
      <c r="A196" s="56">
        <v>154</v>
      </c>
      <c r="B196" s="56"/>
      <c r="C196" s="57">
        <f>VLOOKUP(A196,[0]!pole,3)</f>
        <v>0</v>
      </c>
      <c r="D196" s="58"/>
      <c r="E196" s="59"/>
      <c r="F196" s="59">
        <f>E196+D196</f>
        <v>0</v>
      </c>
      <c r="G196" s="59"/>
      <c r="H196" s="60"/>
      <c r="I196" s="61"/>
      <c r="J196" s="59"/>
      <c r="K196" s="59">
        <f>J196+I196</f>
        <v>0</v>
      </c>
      <c r="L196" s="59"/>
      <c r="M196" s="60"/>
      <c r="N196" s="61"/>
      <c r="O196" s="59"/>
      <c r="P196" s="59">
        <f>O196+N196</f>
        <v>0</v>
      </c>
      <c r="Q196" s="59"/>
      <c r="R196" s="60"/>
    </row>
    <row r="197" spans="1:18" s="62" customFormat="1" ht="12.75" hidden="1">
      <c r="A197" s="56">
        <v>155</v>
      </c>
      <c r="B197" s="56"/>
      <c r="C197" s="57">
        <f>VLOOKUP(A197,[0]!pole,3)</f>
        <v>0</v>
      </c>
      <c r="D197" s="58"/>
      <c r="E197" s="59"/>
      <c r="F197" s="59">
        <f>E197+D197</f>
        <v>0</v>
      </c>
      <c r="G197" s="59"/>
      <c r="H197" s="60"/>
      <c r="I197" s="61"/>
      <c r="J197" s="59"/>
      <c r="K197" s="59">
        <f>J197+I197</f>
        <v>0</v>
      </c>
      <c r="L197" s="59"/>
      <c r="M197" s="60"/>
      <c r="N197" s="61"/>
      <c r="O197" s="59"/>
      <c r="P197" s="59">
        <f>O197+N197</f>
        <v>0</v>
      </c>
      <c r="Q197" s="59"/>
      <c r="R197" s="60"/>
    </row>
    <row r="198" spans="1:18" s="62" customFormat="1" ht="13.5" hidden="1" thickBot="1">
      <c r="A198" s="63">
        <v>156</v>
      </c>
      <c r="B198" s="63"/>
      <c r="C198" s="64">
        <f>VLOOKUP(A198,[0]!pole,3)</f>
        <v>0</v>
      </c>
      <c r="D198" s="65"/>
      <c r="E198" s="66"/>
      <c r="F198" s="59">
        <f>E198+D198</f>
        <v>0</v>
      </c>
      <c r="G198" s="66"/>
      <c r="H198" s="67"/>
      <c r="I198" s="68"/>
      <c r="J198" s="66"/>
      <c r="K198" s="66">
        <f>J198+I198</f>
        <v>0</v>
      </c>
      <c r="L198" s="66"/>
      <c r="M198" s="67"/>
      <c r="N198" s="68"/>
      <c r="O198" s="66"/>
      <c r="P198" s="66">
        <f>O198+N198</f>
        <v>0</v>
      </c>
      <c r="Q198" s="66"/>
      <c r="R198" s="67"/>
    </row>
    <row r="199" spans="1:18" s="62" customFormat="1" ht="13.5" hidden="1" thickBot="1">
      <c r="A199" s="69"/>
      <c r="B199" s="69">
        <v>139</v>
      </c>
      <c r="C199" s="70">
        <f>VLOOKUP(B199,[0]!dr,2)</f>
        <v>0</v>
      </c>
      <c r="D199" s="71">
        <f aca="true" t="shared" si="38" ref="D199:R199">D198+D197+D196+D195</f>
        <v>0</v>
      </c>
      <c r="E199" s="71">
        <f t="shared" si="38"/>
        <v>0</v>
      </c>
      <c r="F199" s="71">
        <f t="shared" si="38"/>
        <v>0</v>
      </c>
      <c r="G199" s="71">
        <f t="shared" si="38"/>
        <v>0</v>
      </c>
      <c r="H199" s="71">
        <f t="shared" si="38"/>
        <v>0</v>
      </c>
      <c r="I199" s="71">
        <f t="shared" si="38"/>
        <v>0</v>
      </c>
      <c r="J199" s="71">
        <f t="shared" si="38"/>
        <v>0</v>
      </c>
      <c r="K199" s="71">
        <f t="shared" si="38"/>
        <v>0</v>
      </c>
      <c r="L199" s="71">
        <f t="shared" si="38"/>
        <v>0</v>
      </c>
      <c r="M199" s="71">
        <f t="shared" si="38"/>
        <v>0</v>
      </c>
      <c r="N199" s="71">
        <f t="shared" si="38"/>
        <v>0</v>
      </c>
      <c r="O199" s="71">
        <f t="shared" si="38"/>
        <v>0</v>
      </c>
      <c r="P199" s="71">
        <f t="shared" si="38"/>
        <v>0</v>
      </c>
      <c r="Q199" s="71">
        <f t="shared" si="38"/>
        <v>0</v>
      </c>
      <c r="R199" s="71">
        <f t="shared" si="38"/>
        <v>0</v>
      </c>
    </row>
    <row r="200" spans="1:18" s="62" customFormat="1" ht="12.75" hidden="1">
      <c r="A200" s="56">
        <v>157</v>
      </c>
      <c r="B200" s="56"/>
      <c r="C200" s="57">
        <f>VLOOKUP(A200,[0]!pole,3)</f>
        <v>0</v>
      </c>
      <c r="D200" s="58"/>
      <c r="E200" s="59"/>
      <c r="F200" s="59">
        <f>E200+D200</f>
        <v>0</v>
      </c>
      <c r="G200" s="59"/>
      <c r="H200" s="60"/>
      <c r="I200" s="61"/>
      <c r="J200" s="59"/>
      <c r="K200" s="59">
        <f>J200+I200</f>
        <v>0</v>
      </c>
      <c r="L200" s="59"/>
      <c r="M200" s="60"/>
      <c r="N200" s="61"/>
      <c r="O200" s="59"/>
      <c r="P200" s="59">
        <f>O200+N200</f>
        <v>0</v>
      </c>
      <c r="Q200" s="59"/>
      <c r="R200" s="60"/>
    </row>
    <row r="201" spans="1:18" s="62" customFormat="1" ht="12.75" hidden="1">
      <c r="A201" s="56">
        <v>158</v>
      </c>
      <c r="B201" s="56"/>
      <c r="C201" s="57">
        <f>VLOOKUP(A201,[0]!pole,3)</f>
        <v>0</v>
      </c>
      <c r="D201" s="58"/>
      <c r="E201" s="59"/>
      <c r="F201" s="59">
        <f>E201+D201</f>
        <v>0</v>
      </c>
      <c r="G201" s="59"/>
      <c r="H201" s="60"/>
      <c r="I201" s="61"/>
      <c r="J201" s="59"/>
      <c r="K201" s="59">
        <f>J201+I201</f>
        <v>0</v>
      </c>
      <c r="L201" s="59"/>
      <c r="M201" s="60"/>
      <c r="N201" s="61"/>
      <c r="O201" s="59"/>
      <c r="P201" s="59">
        <f>O201+N201</f>
        <v>0</v>
      </c>
      <c r="Q201" s="59"/>
      <c r="R201" s="60"/>
    </row>
    <row r="202" spans="1:18" s="62" customFormat="1" ht="12.75" hidden="1">
      <c r="A202" s="56">
        <v>159</v>
      </c>
      <c r="B202" s="56"/>
      <c r="C202" s="57">
        <f>VLOOKUP(A202,[0]!pole,3)</f>
        <v>0</v>
      </c>
      <c r="D202" s="58"/>
      <c r="E202" s="59"/>
      <c r="F202" s="59">
        <f>E202+D202</f>
        <v>0</v>
      </c>
      <c r="G202" s="59"/>
      <c r="H202" s="60"/>
      <c r="I202" s="61"/>
      <c r="J202" s="59"/>
      <c r="K202" s="59">
        <f>J202+I202</f>
        <v>0</v>
      </c>
      <c r="L202" s="59"/>
      <c r="M202" s="60"/>
      <c r="N202" s="61"/>
      <c r="O202" s="59"/>
      <c r="P202" s="59">
        <f>O202+N202</f>
        <v>0</v>
      </c>
      <c r="Q202" s="59"/>
      <c r="R202" s="60"/>
    </row>
    <row r="203" spans="1:18" s="62" customFormat="1" ht="13.5" hidden="1" thickBot="1">
      <c r="A203" s="63">
        <v>160</v>
      </c>
      <c r="B203" s="63"/>
      <c r="C203" s="64">
        <f>VLOOKUP(A203,[0]!pole,3)</f>
        <v>0</v>
      </c>
      <c r="D203" s="65"/>
      <c r="E203" s="66"/>
      <c r="F203" s="66">
        <f>E203+D203</f>
        <v>0</v>
      </c>
      <c r="G203" s="66"/>
      <c r="H203" s="67"/>
      <c r="I203" s="68"/>
      <c r="J203" s="66"/>
      <c r="K203" s="66">
        <f>J203+I203</f>
        <v>0</v>
      </c>
      <c r="L203" s="66"/>
      <c r="M203" s="67"/>
      <c r="N203" s="68"/>
      <c r="O203" s="66"/>
      <c r="P203" s="66">
        <f>O203+N203</f>
        <v>0</v>
      </c>
      <c r="Q203" s="66"/>
      <c r="R203" s="67"/>
    </row>
    <row r="204" spans="1:18" s="62" customFormat="1" ht="13.5" hidden="1" thickBot="1">
      <c r="A204" s="69"/>
      <c r="B204" s="69">
        <v>140</v>
      </c>
      <c r="C204" s="70">
        <f>VLOOKUP(B204,[0]!dr,2)</f>
        <v>0</v>
      </c>
      <c r="D204" s="71">
        <f aca="true" t="shared" si="39" ref="D204:R204">D203+D202+D201+D200</f>
        <v>0</v>
      </c>
      <c r="E204" s="72">
        <f t="shared" si="39"/>
        <v>0</v>
      </c>
      <c r="F204" s="72">
        <f t="shared" si="39"/>
        <v>0</v>
      </c>
      <c r="G204" s="72">
        <f t="shared" si="39"/>
        <v>0</v>
      </c>
      <c r="H204" s="73">
        <f t="shared" si="39"/>
        <v>0</v>
      </c>
      <c r="I204" s="71">
        <f t="shared" si="39"/>
        <v>0</v>
      </c>
      <c r="J204" s="72">
        <f t="shared" si="39"/>
        <v>0</v>
      </c>
      <c r="K204" s="72">
        <f t="shared" si="39"/>
        <v>0</v>
      </c>
      <c r="L204" s="72">
        <f t="shared" si="39"/>
        <v>0</v>
      </c>
      <c r="M204" s="73">
        <f t="shared" si="39"/>
        <v>0</v>
      </c>
      <c r="N204" s="71">
        <f t="shared" si="39"/>
        <v>0</v>
      </c>
      <c r="O204" s="72">
        <f t="shared" si="39"/>
        <v>0</v>
      </c>
      <c r="P204" s="72">
        <f t="shared" si="39"/>
        <v>0</v>
      </c>
      <c r="Q204" s="72">
        <f t="shared" si="39"/>
        <v>0</v>
      </c>
      <c r="R204" s="73">
        <f t="shared" si="39"/>
        <v>0</v>
      </c>
    </row>
    <row r="205" spans="1:2" s="62" customFormat="1" ht="12.75" hidden="1">
      <c r="A205" s="74"/>
      <c r="B205" s="74" t="s">
        <v>2</v>
      </c>
    </row>
    <row r="206" spans="1:2" s="62" customFormat="1" ht="12.75">
      <c r="A206" s="74"/>
      <c r="B206" s="74"/>
    </row>
    <row r="207" spans="1:2" s="62" customFormat="1" ht="12.75">
      <c r="A207" s="74"/>
      <c r="B207" s="74"/>
    </row>
    <row r="208" spans="1:2" s="62" customFormat="1" ht="12.75">
      <c r="A208" s="74"/>
      <c r="B208" s="74"/>
    </row>
    <row r="209" spans="1:2" s="62" customFormat="1" ht="12.75">
      <c r="A209" s="74"/>
      <c r="B209" s="74"/>
    </row>
    <row r="210" spans="1:2" s="62" customFormat="1" ht="12.75">
      <c r="A210" s="74"/>
      <c r="B210" s="74"/>
    </row>
    <row r="211" spans="1:2" s="62" customFormat="1" ht="12.75">
      <c r="A211" s="74"/>
      <c r="B211" s="74"/>
    </row>
    <row r="212" spans="1:2" s="62" customFormat="1" ht="12.75">
      <c r="A212" s="74"/>
      <c r="B212" s="74"/>
    </row>
    <row r="213" spans="1:2" s="62" customFormat="1" ht="12.75">
      <c r="A213" s="74"/>
      <c r="B213" s="74"/>
    </row>
    <row r="214" spans="1:2" s="62" customFormat="1" ht="12.75">
      <c r="A214" s="74"/>
      <c r="B214" s="74"/>
    </row>
    <row r="215" spans="1:2" s="62" customFormat="1" ht="12.75">
      <c r="A215" s="74"/>
      <c r="B215" s="74"/>
    </row>
    <row r="216" spans="1:2" s="62" customFormat="1" ht="12.75">
      <c r="A216" s="74"/>
      <c r="B216" s="74"/>
    </row>
    <row r="217" spans="1:2" s="62" customFormat="1" ht="12.75">
      <c r="A217" s="74"/>
      <c r="B217" s="74"/>
    </row>
    <row r="218" spans="1:2" s="62" customFormat="1" ht="12.75">
      <c r="A218" s="74"/>
      <c r="B218" s="74"/>
    </row>
    <row r="219" spans="1:2" s="62" customFormat="1" ht="12.75">
      <c r="A219" s="74"/>
      <c r="B219" s="74"/>
    </row>
    <row r="220" spans="1:2" s="62" customFormat="1" ht="12.75">
      <c r="A220" s="74"/>
      <c r="B220" s="74"/>
    </row>
    <row r="221" spans="1:2" s="62" customFormat="1" ht="12.75">
      <c r="A221" s="74"/>
      <c r="B221" s="74"/>
    </row>
    <row r="222" spans="1:2" s="62" customFormat="1" ht="12.75">
      <c r="A222" s="74"/>
      <c r="B222" s="74"/>
    </row>
    <row r="223" spans="1:2" s="62" customFormat="1" ht="12.75">
      <c r="A223" s="74"/>
      <c r="B223" s="74"/>
    </row>
    <row r="224" spans="1:2" s="62" customFormat="1" ht="12.75">
      <c r="A224" s="74"/>
      <c r="B224" s="74"/>
    </row>
    <row r="225" spans="1:2" s="62" customFormat="1" ht="12.75">
      <c r="A225" s="74"/>
      <c r="B225" s="74"/>
    </row>
    <row r="226" spans="1:2" s="62" customFormat="1" ht="12.75">
      <c r="A226" s="74"/>
      <c r="B226" s="74"/>
    </row>
    <row r="227" spans="1:2" s="62" customFormat="1" ht="12.75">
      <c r="A227" s="74"/>
      <c r="B227" s="74"/>
    </row>
    <row r="228" spans="1:2" s="62" customFormat="1" ht="12.75">
      <c r="A228" s="74"/>
      <c r="B228" s="74"/>
    </row>
    <row r="229" spans="1:2" s="62" customFormat="1" ht="12.75">
      <c r="A229" s="74"/>
      <c r="B229" s="74"/>
    </row>
    <row r="230" spans="1:2" s="62" customFormat="1" ht="12.75">
      <c r="A230" s="74"/>
      <c r="B230" s="74"/>
    </row>
    <row r="231" spans="1:2" s="62" customFormat="1" ht="12.75">
      <c r="A231" s="74"/>
      <c r="B231" s="74"/>
    </row>
    <row r="232" spans="1:2" s="62" customFormat="1" ht="12.75">
      <c r="A232" s="74"/>
      <c r="B232" s="74"/>
    </row>
    <row r="233" spans="1:2" s="62" customFormat="1" ht="12.75">
      <c r="A233" s="74"/>
      <c r="B233" s="74"/>
    </row>
    <row r="234" spans="1:2" s="62" customFormat="1" ht="12.75">
      <c r="A234" s="74"/>
      <c r="B234" s="74"/>
    </row>
    <row r="235" spans="1:2" s="62" customFormat="1" ht="12.75">
      <c r="A235" s="74"/>
      <c r="B235" s="74"/>
    </row>
    <row r="236" spans="1:2" s="62" customFormat="1" ht="12.75">
      <c r="A236" s="74"/>
      <c r="B236" s="74"/>
    </row>
    <row r="237" spans="1:2" s="62" customFormat="1" ht="12.75">
      <c r="A237" s="74"/>
      <c r="B237" s="74"/>
    </row>
    <row r="238" spans="1:2" s="62" customFormat="1" ht="12.75">
      <c r="A238" s="74"/>
      <c r="B23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9:G49"/>
  <sheetViews>
    <sheetView workbookViewId="0" topLeftCell="A1">
      <pane ySplit="9" topLeftCell="BM10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7.7109375" style="1" customWidth="1"/>
    <col min="2" max="2" width="30.00390625" style="0" customWidth="1"/>
    <col min="3" max="4" width="9.140625" style="1" customWidth="1"/>
    <col min="5" max="5" width="12.8515625" style="51" customWidth="1"/>
    <col min="6" max="7" width="9.140625" style="1" customWidth="1"/>
  </cols>
  <sheetData>
    <row r="9" spans="1:7" ht="15.75">
      <c r="A9" s="49" t="s">
        <v>15</v>
      </c>
      <c r="B9" s="12" t="s">
        <v>16</v>
      </c>
      <c r="C9" s="48" t="s">
        <v>4</v>
      </c>
      <c r="D9" s="48" t="s">
        <v>5</v>
      </c>
      <c r="E9" s="50" t="s">
        <v>6</v>
      </c>
      <c r="F9" s="48" t="s">
        <v>7</v>
      </c>
      <c r="G9" s="48" t="s">
        <v>8</v>
      </c>
    </row>
    <row r="10" spans="1:7" ht="15">
      <c r="A10" s="1">
        <v>1</v>
      </c>
      <c r="B10" t="str">
        <f>koulení!C14</f>
        <v>SKP Trutnov "A" </v>
      </c>
      <c r="C10" s="1">
        <f>koulení!D14</f>
        <v>1090</v>
      </c>
      <c r="D10" s="1">
        <f>koulení!E14</f>
        <v>512</v>
      </c>
      <c r="E10" s="51">
        <f>koulení!F14</f>
        <v>1602</v>
      </c>
      <c r="F10" s="1">
        <f>koulení!G14</f>
        <v>14</v>
      </c>
      <c r="G10" s="1">
        <f>koulení!H14</f>
        <v>14</v>
      </c>
    </row>
    <row r="11" spans="1:7" ht="15">
      <c r="A11" s="1">
        <f>1+A10</f>
        <v>2</v>
      </c>
      <c r="B11" t="str">
        <f>koulení!C19</f>
        <v>SKP Jičín</v>
      </c>
      <c r="C11" s="1">
        <f>koulení!D19</f>
        <v>1075</v>
      </c>
      <c r="D11" s="1">
        <f>koulení!E19</f>
        <v>522</v>
      </c>
      <c r="E11" s="51">
        <f>koulení!F19</f>
        <v>1597</v>
      </c>
      <c r="F11" s="1">
        <f>koulení!G19</f>
        <v>15</v>
      </c>
      <c r="G11" s="1">
        <f>koulení!H19</f>
        <v>19</v>
      </c>
    </row>
    <row r="12" spans="1:7" ht="15">
      <c r="A12" s="1">
        <f aca="true" t="shared" si="0" ref="A12:A49">1+A11</f>
        <v>3</v>
      </c>
      <c r="B12" t="str">
        <f>koulení!C49</f>
        <v>PSK Union Praha "A"</v>
      </c>
      <c r="C12" s="1">
        <f>koulení!D49</f>
        <v>1066</v>
      </c>
      <c r="D12" s="1">
        <f>koulení!E49</f>
        <v>530</v>
      </c>
      <c r="E12" s="51">
        <f>koulení!F49</f>
        <v>1596</v>
      </c>
      <c r="F12" s="1">
        <f>koulení!G49</f>
        <v>16</v>
      </c>
      <c r="G12" s="1">
        <f>koulení!H49</f>
        <v>19</v>
      </c>
    </row>
    <row r="13" spans="1:7" ht="15">
      <c r="A13" s="1">
        <f t="shared" si="0"/>
        <v>4</v>
      </c>
      <c r="B13" t="str">
        <f>koulení!C109</f>
        <v>SKP Sever-Turbo Ústí nad L. "B"</v>
      </c>
      <c r="C13" s="1">
        <f>koulení!D109</f>
        <v>1053</v>
      </c>
      <c r="D13" s="1">
        <f>koulení!E109</f>
        <v>539</v>
      </c>
      <c r="E13" s="51">
        <f>koulení!F109</f>
        <v>1592</v>
      </c>
      <c r="F13" s="1">
        <f>koulení!G109</f>
        <v>14</v>
      </c>
      <c r="G13" s="1">
        <f>koulení!H109</f>
        <v>14</v>
      </c>
    </row>
    <row r="14" spans="1:7" ht="15">
      <c r="A14" s="1">
        <f t="shared" si="0"/>
        <v>5</v>
      </c>
      <c r="B14" t="str">
        <f>koulení!C69</f>
        <v>SKP Kuželky Hradec Králové "A"</v>
      </c>
      <c r="C14" s="1">
        <f>koulení!D69</f>
        <v>1071</v>
      </c>
      <c r="D14" s="1">
        <f>koulení!E69</f>
        <v>516</v>
      </c>
      <c r="E14" s="51">
        <f>koulení!F69</f>
        <v>1587</v>
      </c>
      <c r="F14" s="1">
        <f>koulení!G69</f>
        <v>25</v>
      </c>
      <c r="G14" s="1">
        <f>koulení!H69</f>
        <v>17</v>
      </c>
    </row>
    <row r="15" spans="1:7" ht="15">
      <c r="A15" s="1">
        <f t="shared" si="0"/>
        <v>6</v>
      </c>
      <c r="B15" t="str">
        <f>koulení!C129</f>
        <v>Ostrava - Mariánské Hory "A"</v>
      </c>
      <c r="C15" s="1">
        <f>koulení!D129</f>
        <v>1063</v>
      </c>
      <c r="D15" s="1">
        <f>koulení!E129</f>
        <v>503</v>
      </c>
      <c r="E15" s="51">
        <f>koulení!F129</f>
        <v>1566</v>
      </c>
      <c r="F15" s="1">
        <f>koulení!G129</f>
        <v>17</v>
      </c>
      <c r="G15" s="1">
        <f>koulení!H129</f>
        <v>11</v>
      </c>
    </row>
    <row r="16" spans="1:7" ht="15">
      <c r="A16" s="1">
        <f t="shared" si="0"/>
        <v>7</v>
      </c>
      <c r="B16" t="str">
        <f>koulení!C64</f>
        <v>SKPP Domažlice "A"</v>
      </c>
      <c r="C16" s="1">
        <f>koulení!D64</f>
        <v>1054</v>
      </c>
      <c r="D16" s="1">
        <f>koulení!E64</f>
        <v>503</v>
      </c>
      <c r="E16" s="51">
        <f>koulení!F64</f>
        <v>1557</v>
      </c>
      <c r="F16" s="1">
        <f>koulení!G64</f>
        <v>24</v>
      </c>
      <c r="G16" s="1">
        <f>koulení!H64</f>
        <v>16</v>
      </c>
    </row>
    <row r="17" spans="1:7" ht="15">
      <c r="A17" s="1">
        <f t="shared" si="0"/>
        <v>8</v>
      </c>
      <c r="B17" t="str">
        <f>koulení!C59</f>
        <v>SKP Strakonice</v>
      </c>
      <c r="C17" s="1">
        <f>koulení!D59</f>
        <v>1066</v>
      </c>
      <c r="D17" s="1">
        <f>koulení!E59</f>
        <v>484</v>
      </c>
      <c r="E17" s="51">
        <f>koulení!F59</f>
        <v>1550</v>
      </c>
      <c r="F17" s="1">
        <f>koulení!G59</f>
        <v>27</v>
      </c>
      <c r="G17" s="1">
        <f>koulení!H59</f>
        <v>31</v>
      </c>
    </row>
    <row r="18" spans="1:7" ht="15">
      <c r="A18" s="1">
        <f t="shared" si="0"/>
        <v>9</v>
      </c>
      <c r="B18" t="str">
        <f>koulení!C9</f>
        <v>SKP Trutnov "D" - Prosečné</v>
      </c>
      <c r="C18" s="1">
        <f>koulení!D9</f>
        <v>1048</v>
      </c>
      <c r="D18" s="1">
        <f>koulení!E9</f>
        <v>496</v>
      </c>
      <c r="E18" s="51">
        <f>koulení!F9</f>
        <v>1544</v>
      </c>
      <c r="F18" s="1">
        <f>koulení!G9</f>
        <v>17</v>
      </c>
      <c r="G18" s="1">
        <f>koulení!H9</f>
        <v>18</v>
      </c>
    </row>
    <row r="19" spans="1:7" ht="15">
      <c r="A19" s="1">
        <f t="shared" si="0"/>
        <v>10</v>
      </c>
      <c r="B19" t="str">
        <f>koulení!C24</f>
        <v>SKP Trutnov "B"</v>
      </c>
      <c r="C19" s="1">
        <f>koulení!D24</f>
        <v>1024</v>
      </c>
      <c r="D19" s="1">
        <f>koulení!E24</f>
        <v>505</v>
      </c>
      <c r="E19" s="51">
        <f>koulení!F24</f>
        <v>1529</v>
      </c>
      <c r="F19" s="1">
        <f>koulení!G24</f>
        <v>19</v>
      </c>
      <c r="G19" s="1">
        <f>koulení!H24</f>
        <v>16</v>
      </c>
    </row>
    <row r="20" spans="1:7" ht="15">
      <c r="A20" s="1">
        <f t="shared" si="0"/>
        <v>11</v>
      </c>
      <c r="B20" t="str">
        <f>koulení!C104</f>
        <v>SKP Jindřichův Hradec</v>
      </c>
      <c r="C20" s="1">
        <f>koulení!D104</f>
        <v>1063</v>
      </c>
      <c r="D20" s="1">
        <f>koulení!E104</f>
        <v>461</v>
      </c>
      <c r="E20" s="51">
        <f>koulení!F104</f>
        <v>1524</v>
      </c>
      <c r="F20" s="1">
        <f>koulení!G104</f>
        <v>28</v>
      </c>
      <c r="G20" s="1">
        <f>koulení!H104</f>
        <v>13</v>
      </c>
    </row>
    <row r="21" spans="1:7" ht="15">
      <c r="A21" s="1">
        <f t="shared" si="0"/>
        <v>12</v>
      </c>
      <c r="B21" t="str">
        <f>koulení!C29</f>
        <v>SKP Sever-Turbo Ústí nad L."A"</v>
      </c>
      <c r="C21" s="1">
        <f>koulení!D29</f>
        <v>1005</v>
      </c>
      <c r="D21" s="1">
        <f>koulení!E29</f>
        <v>512</v>
      </c>
      <c r="E21" s="51">
        <f>koulení!F29</f>
        <v>1517</v>
      </c>
      <c r="F21" s="1">
        <f>koulení!G29</f>
        <v>30</v>
      </c>
      <c r="G21" s="1">
        <f>koulení!H29</f>
        <v>20</v>
      </c>
    </row>
    <row r="22" spans="1:7" ht="15">
      <c r="A22" s="1">
        <f t="shared" si="0"/>
        <v>13</v>
      </c>
      <c r="B22" t="str">
        <f>koulení!C79</f>
        <v>SKP Kuželky Hradec Králové "C"</v>
      </c>
      <c r="C22" s="1">
        <f>koulení!D79</f>
        <v>1046</v>
      </c>
      <c r="D22" s="1">
        <f>koulení!E79</f>
        <v>451</v>
      </c>
      <c r="E22" s="51">
        <f>koulení!F79</f>
        <v>1497</v>
      </c>
      <c r="F22" s="1">
        <f>koulení!G79</f>
        <v>44</v>
      </c>
      <c r="G22" s="1">
        <f>koulení!H79</f>
        <v>21</v>
      </c>
    </row>
    <row r="23" spans="1:7" ht="15">
      <c r="A23" s="1">
        <f t="shared" si="0"/>
        <v>14</v>
      </c>
      <c r="B23" t="str">
        <f>koulení!C119</f>
        <v>SKP Brumov - Bylnice "A"</v>
      </c>
      <c r="C23" s="1">
        <f>koulení!D119</f>
        <v>1029</v>
      </c>
      <c r="D23" s="1">
        <f>koulení!E119</f>
        <v>462</v>
      </c>
      <c r="E23" s="51">
        <f>koulení!F119</f>
        <v>1491</v>
      </c>
      <c r="F23" s="1">
        <f>koulení!G119</f>
        <v>28</v>
      </c>
      <c r="G23" s="1">
        <f>koulení!H119</f>
        <v>17</v>
      </c>
    </row>
    <row r="24" spans="1:7" ht="15">
      <c r="A24" s="1">
        <f t="shared" si="0"/>
        <v>15</v>
      </c>
      <c r="B24" t="str">
        <f>koulení!C44</f>
        <v>SKPP Domažlice "B"</v>
      </c>
      <c r="C24" s="1">
        <f>koulení!D44</f>
        <v>1031</v>
      </c>
      <c r="D24" s="1">
        <f>koulení!E44</f>
        <v>453</v>
      </c>
      <c r="E24" s="51">
        <f>koulení!F44</f>
        <v>1484</v>
      </c>
      <c r="F24" s="1">
        <f>koulení!G44</f>
        <v>37</v>
      </c>
      <c r="G24" s="1">
        <f>koulení!H44</f>
        <v>12</v>
      </c>
    </row>
    <row r="25" spans="1:7" ht="15">
      <c r="A25" s="1">
        <f t="shared" si="0"/>
        <v>16</v>
      </c>
      <c r="B25" t="s">
        <v>88</v>
      </c>
      <c r="C25" s="94">
        <f>koulení!D139</f>
        <v>1017</v>
      </c>
      <c r="D25" s="94">
        <f>koulení!E139</f>
        <v>462</v>
      </c>
      <c r="E25" s="51">
        <f>koulení!F139</f>
        <v>1479</v>
      </c>
      <c r="F25" s="94">
        <f>koulení!G139</f>
        <v>31</v>
      </c>
      <c r="G25" s="94">
        <f>koulení!H139</f>
        <v>15</v>
      </c>
    </row>
    <row r="26" spans="1:7" ht="15">
      <c r="A26" s="1">
        <f t="shared" si="0"/>
        <v>17</v>
      </c>
      <c r="B26" t="str">
        <f>koulení!C124</f>
        <v>SKP Brumov - Bylnice "B"</v>
      </c>
      <c r="C26" s="1">
        <f>koulení!D124</f>
        <v>1015</v>
      </c>
      <c r="D26" s="1">
        <f>koulení!E124</f>
        <v>425</v>
      </c>
      <c r="E26" s="51">
        <f>koulení!F124</f>
        <v>1440</v>
      </c>
      <c r="F26" s="1">
        <f>koulení!G124</f>
        <v>40</v>
      </c>
      <c r="G26" s="1">
        <f>koulení!H124</f>
        <v>16</v>
      </c>
    </row>
    <row r="27" spans="1:7" ht="15">
      <c r="A27" s="1">
        <f t="shared" si="0"/>
        <v>18</v>
      </c>
      <c r="B27" t="str">
        <f>koulení!C74</f>
        <v>SKP Kuželky Hradec Králové "B"</v>
      </c>
      <c r="C27" s="1">
        <f>koulení!D74</f>
        <v>994</v>
      </c>
      <c r="D27" s="1">
        <f>koulení!E74</f>
        <v>441</v>
      </c>
      <c r="E27" s="51">
        <f>koulení!F74</f>
        <v>1435</v>
      </c>
      <c r="F27" s="1">
        <f>koulení!G74</f>
        <v>28</v>
      </c>
      <c r="G27" s="1">
        <f>koulení!H74</f>
        <v>13</v>
      </c>
    </row>
    <row r="28" spans="1:7" ht="15">
      <c r="A28" s="1">
        <f t="shared" si="0"/>
        <v>19</v>
      </c>
      <c r="B28" t="str">
        <f>koulení!C99</f>
        <v>ICP Jindřichův Hradec</v>
      </c>
      <c r="C28" s="1">
        <f>koulení!D99</f>
        <v>995</v>
      </c>
      <c r="D28" s="1">
        <f>koulení!E99</f>
        <v>439</v>
      </c>
      <c r="E28" s="51">
        <f>koulení!F99</f>
        <v>1434</v>
      </c>
      <c r="F28" s="1">
        <f>koulení!G99</f>
        <v>39</v>
      </c>
      <c r="G28" s="1">
        <f>koulení!H99</f>
        <v>6</v>
      </c>
    </row>
    <row r="29" spans="1:7" ht="15">
      <c r="A29" s="1">
        <f t="shared" si="0"/>
        <v>20</v>
      </c>
      <c r="B29" t="str">
        <f>koulení!C54</f>
        <v>PSK Union Praha "B"</v>
      </c>
      <c r="C29" s="1">
        <f>koulení!D54</f>
        <v>1027</v>
      </c>
      <c r="D29" s="1">
        <f>koulení!E54</f>
        <v>406</v>
      </c>
      <c r="E29" s="51">
        <f>koulení!F54</f>
        <v>1433</v>
      </c>
      <c r="F29" s="1">
        <f>koulení!G54</f>
        <v>44</v>
      </c>
      <c r="G29" s="1">
        <f>koulení!H54</f>
        <v>9</v>
      </c>
    </row>
    <row r="30" spans="1:7" ht="15">
      <c r="A30" s="1">
        <f t="shared" si="0"/>
        <v>21</v>
      </c>
      <c r="B30" t="str">
        <f>koulení!C84</f>
        <v>SKP Kuželky Hradec Králové "D"</v>
      </c>
      <c r="C30" s="1">
        <f>koulení!D84</f>
        <v>987</v>
      </c>
      <c r="D30" s="1">
        <f>koulení!E84</f>
        <v>409</v>
      </c>
      <c r="E30" s="51">
        <f>koulení!F84</f>
        <v>1396</v>
      </c>
      <c r="F30" s="1">
        <f>koulení!G84</f>
        <v>54</v>
      </c>
      <c r="G30" s="1">
        <f>koulení!H84</f>
        <v>14</v>
      </c>
    </row>
    <row r="31" spans="1:7" ht="15">
      <c r="A31" s="1">
        <f t="shared" si="0"/>
        <v>22</v>
      </c>
      <c r="B31" t="str">
        <f>koulení!C94</f>
        <v>SKP Kuželky Hradec Králové "F"</v>
      </c>
      <c r="C31" s="1">
        <f>koulení!D94</f>
        <v>966</v>
      </c>
      <c r="D31" s="1">
        <f>koulení!E94</f>
        <v>424</v>
      </c>
      <c r="E31" s="51">
        <f>koulení!F94</f>
        <v>1390</v>
      </c>
      <c r="F31" s="1">
        <f>koulení!G94</f>
        <v>63</v>
      </c>
      <c r="G31" s="1">
        <f>koulení!H94</f>
        <v>10</v>
      </c>
    </row>
    <row r="32" spans="1:7" ht="15">
      <c r="A32" s="1">
        <f t="shared" si="0"/>
        <v>23</v>
      </c>
      <c r="B32" t="str">
        <f>koulení!C34</f>
        <v>SKP Trutnov "C" - Jepice</v>
      </c>
      <c r="C32" s="1">
        <f>koulení!D34</f>
        <v>970</v>
      </c>
      <c r="D32" s="1">
        <f>koulení!E34</f>
        <v>401</v>
      </c>
      <c r="E32" s="51">
        <f>koulení!F34</f>
        <v>1371</v>
      </c>
      <c r="F32" s="1">
        <f>koulení!G34</f>
        <v>61</v>
      </c>
      <c r="G32" s="1">
        <f>koulení!H34</f>
        <v>8</v>
      </c>
    </row>
    <row r="33" spans="1:7" ht="15">
      <c r="A33" s="1">
        <f t="shared" si="0"/>
        <v>24</v>
      </c>
      <c r="B33" t="str">
        <f>koulení!C114</f>
        <v>OŽPaDV Ostrava</v>
      </c>
      <c r="C33" s="1">
        <f>koulení!D114</f>
        <v>981</v>
      </c>
      <c r="D33" s="1">
        <f>koulení!E114</f>
        <v>388</v>
      </c>
      <c r="E33" s="51">
        <f>koulení!F114</f>
        <v>1369</v>
      </c>
      <c r="F33" s="1">
        <f>koulení!G114</f>
        <v>39</v>
      </c>
      <c r="G33" s="1">
        <f>koulení!H114</f>
        <v>11</v>
      </c>
    </row>
    <row r="34" spans="1:7" ht="15">
      <c r="A34" s="1">
        <f t="shared" si="0"/>
        <v>25</v>
      </c>
      <c r="B34" t="str">
        <f>koulení!C89</f>
        <v>SKP Kuželky Hradec Králové "E"</v>
      </c>
      <c r="C34" s="1">
        <f>koulení!D89</f>
        <v>951</v>
      </c>
      <c r="D34" s="1">
        <f>koulení!E89</f>
        <v>377</v>
      </c>
      <c r="E34" s="51">
        <f>koulení!F89</f>
        <v>1328</v>
      </c>
      <c r="F34" s="1">
        <f>koulení!G89</f>
        <v>52</v>
      </c>
      <c r="G34" s="1">
        <f>koulení!H89</f>
        <v>13</v>
      </c>
    </row>
    <row r="35" spans="1:7" ht="15">
      <c r="A35" s="1">
        <f t="shared" si="0"/>
        <v>26</v>
      </c>
      <c r="B35" t="str">
        <f>koulení!C39</f>
        <v>SKP KK Semily</v>
      </c>
      <c r="C35" s="1">
        <f>koulení!D39</f>
        <v>936</v>
      </c>
      <c r="D35" s="1">
        <f>koulení!E39</f>
        <v>336</v>
      </c>
      <c r="E35" s="51">
        <f>koulení!F39</f>
        <v>1272</v>
      </c>
      <c r="F35" s="1">
        <f>koulení!G39</f>
        <v>75</v>
      </c>
      <c r="G35" s="1">
        <f>koulení!H39</f>
        <v>17</v>
      </c>
    </row>
    <row r="36" spans="1:7" ht="15">
      <c r="A36" s="1">
        <f t="shared" si="0"/>
        <v>27</v>
      </c>
      <c r="B36" t="s">
        <v>100</v>
      </c>
      <c r="C36" s="1">
        <f>koulení!D144</f>
        <v>0</v>
      </c>
      <c r="D36" s="1">
        <f>koulení!E144</f>
        <v>0</v>
      </c>
      <c r="E36" s="51">
        <f>koulení!F144</f>
        <v>0</v>
      </c>
      <c r="F36" s="1">
        <f>koulení!G144</f>
        <v>0</v>
      </c>
      <c r="G36" s="1">
        <f>koulení!H144</f>
        <v>0</v>
      </c>
    </row>
    <row r="37" spans="1:7" s="92" customFormat="1" ht="15">
      <c r="A37" s="94"/>
      <c r="B37"/>
      <c r="C37" s="1"/>
      <c r="D37" s="1"/>
      <c r="E37" s="51"/>
      <c r="F37" s="1"/>
      <c r="G37" s="1"/>
    </row>
    <row r="38" spans="1:7" s="92" customFormat="1" ht="15">
      <c r="A38" s="94"/>
      <c r="C38" s="94"/>
      <c r="D38" s="94"/>
      <c r="E38" s="51"/>
      <c r="F38" s="94"/>
      <c r="G38" s="94"/>
    </row>
    <row r="39" spans="1:7" s="92" customFormat="1" ht="15">
      <c r="A39" s="94"/>
      <c r="C39" s="94"/>
      <c r="D39" s="94"/>
      <c r="E39" s="51"/>
      <c r="F39" s="94"/>
      <c r="G39" s="94"/>
    </row>
    <row r="40" spans="1:7" s="54" customFormat="1" ht="15">
      <c r="A40" s="52">
        <f t="shared" si="0"/>
        <v>1</v>
      </c>
      <c r="B40" s="54">
        <f>koulení!C159</f>
        <v>0</v>
      </c>
      <c r="C40" s="52">
        <f>koulení!D159</f>
        <v>0</v>
      </c>
      <c r="D40" s="52">
        <f>koulení!E159</f>
        <v>0</v>
      </c>
      <c r="E40" s="55">
        <f>koulení!F159</f>
        <v>0</v>
      </c>
      <c r="F40" s="52">
        <f>koulení!G159</f>
        <v>0</v>
      </c>
      <c r="G40" s="52">
        <f>koulení!H159</f>
        <v>0</v>
      </c>
    </row>
    <row r="41" spans="1:7" s="54" customFormat="1" ht="15">
      <c r="A41" s="52">
        <f t="shared" si="0"/>
        <v>2</v>
      </c>
      <c r="B41" s="54">
        <f>koulení!C164</f>
        <v>0</v>
      </c>
      <c r="C41" s="52">
        <f>koulení!D164</f>
        <v>0</v>
      </c>
      <c r="D41" s="52">
        <f>koulení!E164</f>
        <v>0</v>
      </c>
      <c r="E41" s="55">
        <f>koulení!F164</f>
        <v>0</v>
      </c>
      <c r="F41" s="52">
        <f>koulení!G164</f>
        <v>0</v>
      </c>
      <c r="G41" s="52">
        <f>koulení!H164</f>
        <v>0</v>
      </c>
    </row>
    <row r="42" spans="1:7" s="54" customFormat="1" ht="15">
      <c r="A42" s="52">
        <f t="shared" si="0"/>
        <v>3</v>
      </c>
      <c r="B42" s="54">
        <f>koulení!C169</f>
        <v>0</v>
      </c>
      <c r="C42" s="52">
        <f>koulení!D169</f>
        <v>0</v>
      </c>
      <c r="D42" s="52">
        <f>koulení!E169</f>
        <v>0</v>
      </c>
      <c r="E42" s="55">
        <f>koulení!F169</f>
        <v>0</v>
      </c>
      <c r="F42" s="52">
        <f>koulení!G169</f>
        <v>0</v>
      </c>
      <c r="G42" s="52">
        <f>koulení!H169</f>
        <v>0</v>
      </c>
    </row>
    <row r="43" spans="1:7" s="54" customFormat="1" ht="15">
      <c r="A43" s="52">
        <f t="shared" si="0"/>
        <v>4</v>
      </c>
      <c r="B43" s="54">
        <f>koulení!C174</f>
        <v>0</v>
      </c>
      <c r="C43" s="52">
        <f>koulení!D174</f>
        <v>0</v>
      </c>
      <c r="D43" s="52">
        <f>koulení!E174</f>
        <v>0</v>
      </c>
      <c r="E43" s="55">
        <f>koulení!F174</f>
        <v>0</v>
      </c>
      <c r="F43" s="52">
        <f>koulení!G174</f>
        <v>0</v>
      </c>
      <c r="G43" s="52">
        <f>koulení!H174</f>
        <v>0</v>
      </c>
    </row>
    <row r="44" spans="1:7" s="54" customFormat="1" ht="15">
      <c r="A44" s="52">
        <f t="shared" si="0"/>
        <v>5</v>
      </c>
      <c r="B44" s="54">
        <f>koulení!C179</f>
        <v>0</v>
      </c>
      <c r="C44" s="52">
        <f>koulení!D179</f>
        <v>0</v>
      </c>
      <c r="D44" s="52">
        <f>koulení!E179</f>
        <v>0</v>
      </c>
      <c r="E44" s="55">
        <f>koulení!F179</f>
        <v>0</v>
      </c>
      <c r="F44" s="52">
        <f>koulení!G179</f>
        <v>0</v>
      </c>
      <c r="G44" s="52">
        <f>koulení!H179</f>
        <v>0</v>
      </c>
    </row>
    <row r="45" spans="1:7" s="54" customFormat="1" ht="15">
      <c r="A45" s="52">
        <f t="shared" si="0"/>
        <v>6</v>
      </c>
      <c r="B45" s="54">
        <f>koulení!C184</f>
        <v>0</v>
      </c>
      <c r="C45" s="52">
        <f>koulení!D184</f>
        <v>0</v>
      </c>
      <c r="D45" s="52">
        <f>koulení!E184</f>
        <v>0</v>
      </c>
      <c r="E45" s="55">
        <f>koulení!F184</f>
        <v>0</v>
      </c>
      <c r="F45" s="52">
        <f>koulení!G184</f>
        <v>0</v>
      </c>
      <c r="G45" s="52">
        <f>koulení!H184</f>
        <v>0</v>
      </c>
    </row>
    <row r="46" spans="1:7" s="54" customFormat="1" ht="15">
      <c r="A46" s="52">
        <f t="shared" si="0"/>
        <v>7</v>
      </c>
      <c r="B46" s="54">
        <f>koulení!C189</f>
        <v>0</v>
      </c>
      <c r="C46" s="52">
        <f>koulení!D189</f>
        <v>0</v>
      </c>
      <c r="D46" s="52">
        <f>koulení!E189</f>
        <v>0</v>
      </c>
      <c r="E46" s="55">
        <f>koulení!F189</f>
        <v>0</v>
      </c>
      <c r="F46" s="52">
        <f>koulení!G189</f>
        <v>0</v>
      </c>
      <c r="G46" s="52">
        <f>koulení!H189</f>
        <v>0</v>
      </c>
    </row>
    <row r="47" spans="1:7" s="54" customFormat="1" ht="15">
      <c r="A47" s="52">
        <f t="shared" si="0"/>
        <v>8</v>
      </c>
      <c r="B47" s="54">
        <f>koulení!C194</f>
        <v>0</v>
      </c>
      <c r="C47" s="52">
        <f>koulení!D194</f>
        <v>0</v>
      </c>
      <c r="D47" s="52">
        <f>koulení!E194</f>
        <v>0</v>
      </c>
      <c r="E47" s="55">
        <f>koulení!F194</f>
        <v>0</v>
      </c>
      <c r="F47" s="52">
        <f>koulení!G194</f>
        <v>0</v>
      </c>
      <c r="G47" s="52">
        <f>koulení!H194</f>
        <v>0</v>
      </c>
    </row>
    <row r="48" spans="1:7" s="54" customFormat="1" ht="15">
      <c r="A48" s="52">
        <f t="shared" si="0"/>
        <v>9</v>
      </c>
      <c r="B48" s="54">
        <f>koulení!C199</f>
        <v>0</v>
      </c>
      <c r="C48" s="52">
        <f>koulení!D199</f>
        <v>0</v>
      </c>
      <c r="D48" s="52">
        <f>koulení!E199</f>
        <v>0</v>
      </c>
      <c r="E48" s="55">
        <f>koulení!F199</f>
        <v>0</v>
      </c>
      <c r="F48" s="52">
        <f>koulení!G199</f>
        <v>0</v>
      </c>
      <c r="G48" s="52">
        <f>koulení!H199</f>
        <v>0</v>
      </c>
    </row>
    <row r="49" spans="1:7" s="54" customFormat="1" ht="15">
      <c r="A49" s="52">
        <f t="shared" si="0"/>
        <v>10</v>
      </c>
      <c r="B49" s="54">
        <f>koulení!C204</f>
        <v>0</v>
      </c>
      <c r="C49" s="52">
        <f>koulení!D204</f>
        <v>0</v>
      </c>
      <c r="D49" s="52">
        <f>koulení!E204</f>
        <v>0</v>
      </c>
      <c r="E49" s="55">
        <f>koulení!F204</f>
        <v>0</v>
      </c>
      <c r="F49" s="52">
        <f>koulení!G204</f>
        <v>0</v>
      </c>
      <c r="G49" s="52">
        <f>koulení!H204</f>
        <v>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M127"/>
  <sheetViews>
    <sheetView workbookViewId="0" topLeftCell="A1">
      <selection activeCell="N13" sqref="N13"/>
    </sheetView>
  </sheetViews>
  <sheetFormatPr defaultColWidth="9.140625" defaultRowHeight="12.75"/>
  <cols>
    <col min="3" max="3" width="19.140625" style="0" bestFit="1" customWidth="1"/>
  </cols>
  <sheetData>
    <row r="1" spans="2:13" ht="12.75">
      <c r="B1" s="1"/>
      <c r="D1" s="1"/>
      <c r="E1" s="1"/>
      <c r="F1" s="1"/>
      <c r="G1" s="1"/>
      <c r="H1" s="1"/>
      <c r="I1" s="1"/>
      <c r="J1" s="1"/>
      <c r="K1" s="49"/>
      <c r="L1" s="1"/>
      <c r="M1" s="1"/>
    </row>
    <row r="2" spans="2:13" ht="12.75">
      <c r="B2" s="1"/>
      <c r="D2" s="1"/>
      <c r="E2" s="1"/>
      <c r="F2" s="1"/>
      <c r="G2" s="1"/>
      <c r="H2" s="1"/>
      <c r="I2" s="1"/>
      <c r="J2" s="1"/>
      <c r="K2" s="49"/>
      <c r="L2" s="1"/>
      <c r="M2" s="1"/>
    </row>
    <row r="3" spans="2:13" ht="12.75">
      <c r="B3" s="1"/>
      <c r="C3" t="s">
        <v>2</v>
      </c>
      <c r="D3" s="1"/>
      <c r="E3" s="1"/>
      <c r="F3" s="1"/>
      <c r="G3" s="1"/>
      <c r="H3" s="1"/>
      <c r="I3" s="1"/>
      <c r="J3" s="1"/>
      <c r="K3" s="49"/>
      <c r="L3" s="1"/>
      <c r="M3" s="1"/>
    </row>
    <row r="4" spans="2:13" ht="12.75">
      <c r="B4" s="1"/>
      <c r="C4" t="s">
        <v>2</v>
      </c>
      <c r="D4" s="1"/>
      <c r="E4" s="1"/>
      <c r="F4" s="1"/>
      <c r="G4" s="1"/>
      <c r="H4" s="1"/>
      <c r="I4" s="1"/>
      <c r="J4" s="1"/>
      <c r="K4" s="49"/>
      <c r="L4" s="1"/>
      <c r="M4" s="1"/>
    </row>
    <row r="5" spans="2:13" ht="12.75">
      <c r="B5" s="1"/>
      <c r="D5" s="1"/>
      <c r="E5" s="1"/>
      <c r="F5" s="1"/>
      <c r="G5" s="1"/>
      <c r="H5" s="1"/>
      <c r="I5" s="1"/>
      <c r="J5" s="1"/>
      <c r="K5" s="49"/>
      <c r="L5" s="1"/>
      <c r="M5" s="1"/>
    </row>
    <row r="6" spans="2:13" ht="12.75">
      <c r="B6" s="1"/>
      <c r="D6" s="1"/>
      <c r="E6" s="1"/>
      <c r="F6" s="1"/>
      <c r="G6" s="1"/>
      <c r="H6" s="1"/>
      <c r="I6" s="11" t="s">
        <v>18</v>
      </c>
      <c r="J6" s="1"/>
      <c r="K6" s="49"/>
      <c r="L6" s="1"/>
      <c r="M6" s="1"/>
    </row>
    <row r="7" spans="1:13" ht="15.75">
      <c r="A7" t="s">
        <v>15</v>
      </c>
      <c r="B7" s="1" t="s">
        <v>17</v>
      </c>
      <c r="D7" s="48" t="s">
        <v>4</v>
      </c>
      <c r="E7" s="48" t="s">
        <v>5</v>
      </c>
      <c r="F7" s="50" t="s">
        <v>6</v>
      </c>
      <c r="G7" s="48" t="s">
        <v>7</v>
      </c>
      <c r="H7" s="48" t="s">
        <v>8</v>
      </c>
      <c r="I7" s="48" t="s">
        <v>4</v>
      </c>
      <c r="J7" s="48" t="s">
        <v>5</v>
      </c>
      <c r="K7" s="50" t="s">
        <v>6</v>
      </c>
      <c r="L7" s="48" t="s">
        <v>7</v>
      </c>
      <c r="M7" s="48" t="s">
        <v>8</v>
      </c>
    </row>
    <row r="8" spans="1:13" ht="12.75">
      <c r="A8" s="112">
        <v>1</v>
      </c>
      <c r="B8" s="81">
        <v>83</v>
      </c>
      <c r="C8" s="82" t="str">
        <f aca="true" t="shared" si="0" ref="C8:C39">VLOOKUP(B8,dv,3)</f>
        <v>Koubek Michal</v>
      </c>
      <c r="D8" s="83">
        <f aca="true" t="shared" si="1" ref="D8:D39">VLOOKUP(B8,dv,9)</f>
        <v>187</v>
      </c>
      <c r="E8" s="83">
        <f aca="true" t="shared" si="2" ref="E8:E39">VLOOKUP(B8,dv,10)</f>
        <v>114</v>
      </c>
      <c r="F8" s="83">
        <f aca="true" t="shared" si="3" ref="F8:F39">VLOOKUP(B8,dv,11)</f>
        <v>301</v>
      </c>
      <c r="G8" s="83">
        <f aca="true" t="shared" si="4" ref="G8:G39">VLOOKUP(B8,dv,12)</f>
        <v>3</v>
      </c>
      <c r="H8" s="83">
        <f aca="true" t="shared" si="5" ref="H8:H39">VLOOKUP(B8,dv,13)</f>
        <v>6</v>
      </c>
      <c r="I8" s="83">
        <f>D8+D9</f>
        <v>350</v>
      </c>
      <c r="J8" s="83">
        <f>E8+E9</f>
        <v>211</v>
      </c>
      <c r="K8" s="89">
        <f>F8+F9</f>
        <v>561</v>
      </c>
      <c r="L8" s="83">
        <f>G8+G9</f>
        <v>3</v>
      </c>
      <c r="M8" s="84">
        <f>H8+H9</f>
        <v>8</v>
      </c>
    </row>
    <row r="9" spans="1:13" ht="12.75">
      <c r="A9" s="113"/>
      <c r="B9" s="85">
        <v>84</v>
      </c>
      <c r="C9" s="86" t="str">
        <f t="shared" si="0"/>
        <v>Zemánek Jiří</v>
      </c>
      <c r="D9" s="87">
        <f t="shared" si="1"/>
        <v>163</v>
      </c>
      <c r="E9" s="87">
        <f t="shared" si="2"/>
        <v>97</v>
      </c>
      <c r="F9" s="87">
        <f t="shared" si="3"/>
        <v>260</v>
      </c>
      <c r="G9" s="87">
        <f t="shared" si="4"/>
        <v>0</v>
      </c>
      <c r="H9" s="87">
        <f t="shared" si="5"/>
        <v>2</v>
      </c>
      <c r="I9" s="88">
        <f>I8</f>
        <v>350</v>
      </c>
      <c r="J9" s="88">
        <f>J8</f>
        <v>211</v>
      </c>
      <c r="K9" s="88">
        <f>K8</f>
        <v>561</v>
      </c>
      <c r="L9" s="88">
        <f>L8</f>
        <v>3</v>
      </c>
      <c r="M9" s="88">
        <f>M8</f>
        <v>8</v>
      </c>
    </row>
    <row r="10" spans="1:13" ht="12.75">
      <c r="A10" s="112">
        <f>1+A8</f>
        <v>2</v>
      </c>
      <c r="B10" s="81">
        <v>97</v>
      </c>
      <c r="C10" s="82" t="str">
        <f t="shared" si="0"/>
        <v>Kuna Zdeněk</v>
      </c>
      <c r="D10" s="83">
        <f t="shared" si="1"/>
        <v>178</v>
      </c>
      <c r="E10" s="83">
        <f t="shared" si="2"/>
        <v>79</v>
      </c>
      <c r="F10" s="83">
        <f t="shared" si="3"/>
        <v>257</v>
      </c>
      <c r="G10" s="83">
        <f t="shared" si="4"/>
        <v>0</v>
      </c>
      <c r="H10" s="83">
        <f t="shared" si="5"/>
        <v>4</v>
      </c>
      <c r="I10" s="83">
        <f>D10+D11</f>
        <v>359</v>
      </c>
      <c r="J10" s="83">
        <f>E10+E11</f>
        <v>174</v>
      </c>
      <c r="K10" s="89">
        <f>F10+F11</f>
        <v>533</v>
      </c>
      <c r="L10" s="83">
        <f>G10+G11</f>
        <v>1</v>
      </c>
      <c r="M10" s="84">
        <f>H10+H11</f>
        <v>10</v>
      </c>
    </row>
    <row r="11" spans="1:13" ht="12.75">
      <c r="A11" s="113"/>
      <c r="B11" s="85">
        <v>98</v>
      </c>
      <c r="C11" s="86" t="str">
        <f t="shared" si="0"/>
        <v>Koloděj Jiří</v>
      </c>
      <c r="D11" s="87">
        <f t="shared" si="1"/>
        <v>181</v>
      </c>
      <c r="E11" s="87">
        <f t="shared" si="2"/>
        <v>95</v>
      </c>
      <c r="F11" s="87">
        <f t="shared" si="3"/>
        <v>276</v>
      </c>
      <c r="G11" s="87">
        <f t="shared" si="4"/>
        <v>1</v>
      </c>
      <c r="H11" s="87">
        <f t="shared" si="5"/>
        <v>6</v>
      </c>
      <c r="I11" s="88">
        <f>I10</f>
        <v>359</v>
      </c>
      <c r="J11" s="88">
        <f>J10</f>
        <v>174</v>
      </c>
      <c r="K11" s="88">
        <f>K10</f>
        <v>533</v>
      </c>
      <c r="L11" s="88">
        <f>L10</f>
        <v>1</v>
      </c>
      <c r="M11" s="88">
        <f>M10</f>
        <v>10</v>
      </c>
    </row>
    <row r="12" spans="1:13" ht="12.75" customHeight="1">
      <c r="A12" s="112">
        <f>1+A10</f>
        <v>3</v>
      </c>
      <c r="B12" s="81">
        <v>41</v>
      </c>
      <c r="C12" s="82" t="str">
        <f t="shared" si="0"/>
        <v>Ing. Poklop Pavel</v>
      </c>
      <c r="D12" s="83">
        <f t="shared" si="1"/>
        <v>171</v>
      </c>
      <c r="E12" s="83">
        <f t="shared" si="2"/>
        <v>58</v>
      </c>
      <c r="F12" s="83">
        <f t="shared" si="3"/>
        <v>229</v>
      </c>
      <c r="G12" s="83">
        <f t="shared" si="4"/>
        <v>2</v>
      </c>
      <c r="H12" s="83">
        <f t="shared" si="5"/>
        <v>2</v>
      </c>
      <c r="I12" s="83">
        <f>D12+D13</f>
        <v>362</v>
      </c>
      <c r="J12" s="83">
        <f>E12+E13</f>
        <v>165</v>
      </c>
      <c r="K12" s="89">
        <f>F12+F13</f>
        <v>527</v>
      </c>
      <c r="L12" s="83">
        <f>G12+G13</f>
        <v>2</v>
      </c>
      <c r="M12" s="84">
        <f>H12+H13</f>
        <v>7</v>
      </c>
    </row>
    <row r="13" spans="1:13" ht="12.75" customHeight="1">
      <c r="A13" s="113"/>
      <c r="B13" s="85">
        <v>43</v>
      </c>
      <c r="C13" s="86" t="str">
        <f t="shared" si="0"/>
        <v>Cígl Evžen</v>
      </c>
      <c r="D13" s="87">
        <f t="shared" si="1"/>
        <v>191</v>
      </c>
      <c r="E13" s="87">
        <f t="shared" si="2"/>
        <v>107</v>
      </c>
      <c r="F13" s="87">
        <f t="shared" si="3"/>
        <v>298</v>
      </c>
      <c r="G13" s="87">
        <f t="shared" si="4"/>
        <v>0</v>
      </c>
      <c r="H13" s="87">
        <f t="shared" si="5"/>
        <v>5</v>
      </c>
      <c r="I13" s="88">
        <f>I12</f>
        <v>362</v>
      </c>
      <c r="J13" s="88">
        <f>J12</f>
        <v>165</v>
      </c>
      <c r="K13" s="88">
        <f>K12</f>
        <v>527</v>
      </c>
      <c r="L13" s="88">
        <f>L12</f>
        <v>2</v>
      </c>
      <c r="M13" s="88">
        <f>M12</f>
        <v>7</v>
      </c>
    </row>
    <row r="14" spans="1:13" ht="12.75" customHeight="1">
      <c r="A14" s="112">
        <f>1+A12</f>
        <v>4</v>
      </c>
      <c r="B14" s="81">
        <v>73</v>
      </c>
      <c r="C14" s="82" t="str">
        <f t="shared" si="0"/>
        <v>Tomek Petr</v>
      </c>
      <c r="D14" s="83">
        <f t="shared" si="1"/>
        <v>175</v>
      </c>
      <c r="E14" s="83">
        <f t="shared" si="2"/>
        <v>111</v>
      </c>
      <c r="F14" s="83">
        <f t="shared" si="3"/>
        <v>286</v>
      </c>
      <c r="G14" s="83">
        <f t="shared" si="4"/>
        <v>0</v>
      </c>
      <c r="H14" s="83">
        <f t="shared" si="5"/>
        <v>1</v>
      </c>
      <c r="I14" s="83">
        <f>D14+D15</f>
        <v>331</v>
      </c>
      <c r="J14" s="83">
        <f>E14+E15</f>
        <v>188</v>
      </c>
      <c r="K14" s="89">
        <f>F14+F15</f>
        <v>519</v>
      </c>
      <c r="L14" s="83">
        <f>G14+G15</f>
        <v>3</v>
      </c>
      <c r="M14" s="84">
        <f>H14+H15</f>
        <v>2</v>
      </c>
    </row>
    <row r="15" spans="1:13" ht="12.75" customHeight="1">
      <c r="A15" s="113"/>
      <c r="B15" s="85">
        <v>74</v>
      </c>
      <c r="C15" s="86" t="str">
        <f t="shared" si="0"/>
        <v>Peca Milan</v>
      </c>
      <c r="D15" s="87">
        <f t="shared" si="1"/>
        <v>156</v>
      </c>
      <c r="E15" s="87">
        <f t="shared" si="2"/>
        <v>77</v>
      </c>
      <c r="F15" s="87">
        <f t="shared" si="3"/>
        <v>233</v>
      </c>
      <c r="G15" s="87">
        <f t="shared" si="4"/>
        <v>3</v>
      </c>
      <c r="H15" s="87">
        <f t="shared" si="5"/>
        <v>1</v>
      </c>
      <c r="I15" s="88">
        <f>I14</f>
        <v>331</v>
      </c>
      <c r="J15" s="88">
        <f>J14</f>
        <v>188</v>
      </c>
      <c r="K15" s="88">
        <f>K14</f>
        <v>519</v>
      </c>
      <c r="L15" s="88">
        <f>L14</f>
        <v>3</v>
      </c>
      <c r="M15" s="88">
        <f>M14</f>
        <v>2</v>
      </c>
    </row>
    <row r="16" spans="1:13" ht="12.75" customHeight="1">
      <c r="A16" s="112">
        <f>1+A14</f>
        <v>5</v>
      </c>
      <c r="B16" s="81">
        <v>47</v>
      </c>
      <c r="C16" s="82" t="str">
        <f t="shared" si="0"/>
        <v>Kalista Jiří</v>
      </c>
      <c r="D16" s="83">
        <f t="shared" si="1"/>
        <v>175</v>
      </c>
      <c r="E16" s="83">
        <f t="shared" si="2"/>
        <v>95</v>
      </c>
      <c r="F16" s="83">
        <f t="shared" si="3"/>
        <v>270</v>
      </c>
      <c r="G16" s="83">
        <f t="shared" si="4"/>
        <v>3</v>
      </c>
      <c r="H16" s="83">
        <f t="shared" si="5"/>
        <v>3</v>
      </c>
      <c r="I16" s="83">
        <f>D16+D17</f>
        <v>342</v>
      </c>
      <c r="J16" s="83">
        <f>E16+E17</f>
        <v>175</v>
      </c>
      <c r="K16" s="89">
        <f>F16+F17</f>
        <v>517</v>
      </c>
      <c r="L16" s="83">
        <f>G16+G17</f>
        <v>5</v>
      </c>
      <c r="M16" s="84">
        <f>H16+H17</f>
        <v>7</v>
      </c>
    </row>
    <row r="17" spans="1:13" ht="12.75" customHeight="1">
      <c r="A17" s="113"/>
      <c r="B17" s="85">
        <v>48</v>
      </c>
      <c r="C17" s="86" t="str">
        <f t="shared" si="0"/>
        <v>Zůna František</v>
      </c>
      <c r="D17" s="87">
        <f t="shared" si="1"/>
        <v>167</v>
      </c>
      <c r="E17" s="87">
        <f t="shared" si="2"/>
        <v>80</v>
      </c>
      <c r="F17" s="87">
        <f t="shared" si="3"/>
        <v>247</v>
      </c>
      <c r="G17" s="87">
        <f t="shared" si="4"/>
        <v>2</v>
      </c>
      <c r="H17" s="87">
        <f t="shared" si="5"/>
        <v>4</v>
      </c>
      <c r="I17" s="88">
        <f>I16</f>
        <v>342</v>
      </c>
      <c r="J17" s="88">
        <f>J16</f>
        <v>175</v>
      </c>
      <c r="K17" s="88">
        <f>K16</f>
        <v>517</v>
      </c>
      <c r="L17" s="88">
        <f>L16</f>
        <v>5</v>
      </c>
      <c r="M17" s="88">
        <f>M16</f>
        <v>7</v>
      </c>
    </row>
    <row r="18" spans="1:13" ht="12.75" customHeight="1">
      <c r="A18" s="112">
        <f>1+A16</f>
        <v>6</v>
      </c>
      <c r="B18" s="81">
        <v>79</v>
      </c>
      <c r="C18" s="82" t="str">
        <f t="shared" si="0"/>
        <v>Baudyš Jan</v>
      </c>
      <c r="D18" s="83">
        <f t="shared" si="1"/>
        <v>174</v>
      </c>
      <c r="E18" s="83">
        <f t="shared" si="2"/>
        <v>75</v>
      </c>
      <c r="F18" s="83">
        <f t="shared" si="3"/>
        <v>249</v>
      </c>
      <c r="G18" s="83">
        <f t="shared" si="4"/>
        <v>1</v>
      </c>
      <c r="H18" s="83">
        <f t="shared" si="5"/>
        <v>2</v>
      </c>
      <c r="I18" s="83">
        <f>D18+D19</f>
        <v>341</v>
      </c>
      <c r="J18" s="83">
        <f>E18+E19</f>
        <v>171</v>
      </c>
      <c r="K18" s="89">
        <f>F18+F19</f>
        <v>512</v>
      </c>
      <c r="L18" s="83">
        <f>G18+G19</f>
        <v>3</v>
      </c>
      <c r="M18" s="84">
        <f>H18+H19</f>
        <v>2</v>
      </c>
    </row>
    <row r="19" spans="1:13" ht="12.75" customHeight="1">
      <c r="A19" s="113"/>
      <c r="B19" s="85">
        <v>80</v>
      </c>
      <c r="C19" s="86" t="str">
        <f t="shared" si="0"/>
        <v>Filakovská Gabriela</v>
      </c>
      <c r="D19" s="87">
        <f t="shared" si="1"/>
        <v>167</v>
      </c>
      <c r="E19" s="87">
        <f t="shared" si="2"/>
        <v>96</v>
      </c>
      <c r="F19" s="87">
        <f t="shared" si="3"/>
        <v>263</v>
      </c>
      <c r="G19" s="87">
        <f t="shared" si="4"/>
        <v>2</v>
      </c>
      <c r="H19" s="87">
        <f t="shared" si="5"/>
        <v>0</v>
      </c>
      <c r="I19" s="88">
        <f>I18</f>
        <v>341</v>
      </c>
      <c r="J19" s="88">
        <f>J18</f>
        <v>171</v>
      </c>
      <c r="K19" s="88">
        <f>K18</f>
        <v>512</v>
      </c>
      <c r="L19" s="88">
        <f>L18</f>
        <v>3</v>
      </c>
      <c r="M19" s="88">
        <f>M18</f>
        <v>2</v>
      </c>
    </row>
    <row r="20" spans="1:13" ht="12.75" customHeight="1">
      <c r="A20" s="112">
        <f>1+A18</f>
        <v>7</v>
      </c>
      <c r="B20" s="81">
        <v>81</v>
      </c>
      <c r="C20" s="82" t="str">
        <f t="shared" si="0"/>
        <v>Stránský Milan</v>
      </c>
      <c r="D20" s="83">
        <f t="shared" si="1"/>
        <v>182</v>
      </c>
      <c r="E20" s="83">
        <f t="shared" si="2"/>
        <v>97</v>
      </c>
      <c r="F20" s="83">
        <f t="shared" si="3"/>
        <v>279</v>
      </c>
      <c r="G20" s="83">
        <f t="shared" si="4"/>
        <v>3</v>
      </c>
      <c r="H20" s="83">
        <f t="shared" si="5"/>
        <v>6</v>
      </c>
      <c r="I20" s="83">
        <f>D20+D21</f>
        <v>345</v>
      </c>
      <c r="J20" s="83">
        <f>E20+E21</f>
        <v>167</v>
      </c>
      <c r="K20" s="89">
        <f>F20+F21</f>
        <v>512</v>
      </c>
      <c r="L20" s="83">
        <f>G20+G21</f>
        <v>8</v>
      </c>
      <c r="M20" s="84">
        <f>H20+H21</f>
        <v>7</v>
      </c>
    </row>
    <row r="21" spans="1:13" ht="12.75" customHeight="1">
      <c r="A21" s="113"/>
      <c r="B21" s="85">
        <v>82</v>
      </c>
      <c r="C21" s="86" t="str">
        <f t="shared" si="0"/>
        <v>Čiháková Lucie</v>
      </c>
      <c r="D21" s="87">
        <f t="shared" si="1"/>
        <v>163</v>
      </c>
      <c r="E21" s="87">
        <f t="shared" si="2"/>
        <v>70</v>
      </c>
      <c r="F21" s="87">
        <f t="shared" si="3"/>
        <v>233</v>
      </c>
      <c r="G21" s="87">
        <f t="shared" si="4"/>
        <v>5</v>
      </c>
      <c r="H21" s="87">
        <f t="shared" si="5"/>
        <v>1</v>
      </c>
      <c r="I21" s="88">
        <f>I20</f>
        <v>345</v>
      </c>
      <c r="J21" s="88">
        <f>J20</f>
        <v>167</v>
      </c>
      <c r="K21" s="88">
        <f>K20</f>
        <v>512</v>
      </c>
      <c r="L21" s="88">
        <f>L20</f>
        <v>8</v>
      </c>
      <c r="M21" s="88">
        <f>M20</f>
        <v>7</v>
      </c>
    </row>
    <row r="22" spans="1:13" ht="12.75" customHeight="1">
      <c r="A22" s="112">
        <f>1+A20</f>
        <v>8</v>
      </c>
      <c r="B22" s="81">
        <v>109</v>
      </c>
      <c r="C22" s="82" t="str">
        <f t="shared" si="0"/>
        <v>Kopčík Aleš</v>
      </c>
      <c r="D22" s="83">
        <f t="shared" si="1"/>
        <v>166</v>
      </c>
      <c r="E22" s="83">
        <f t="shared" si="2"/>
        <v>86</v>
      </c>
      <c r="F22" s="83">
        <f t="shared" si="3"/>
        <v>252</v>
      </c>
      <c r="G22" s="83">
        <f t="shared" si="4"/>
        <v>1</v>
      </c>
      <c r="H22" s="83">
        <f t="shared" si="5"/>
        <v>1</v>
      </c>
      <c r="I22" s="83">
        <f>D22+D23</f>
        <v>325</v>
      </c>
      <c r="J22" s="83">
        <f>E22+E23</f>
        <v>181</v>
      </c>
      <c r="K22" s="89">
        <f>F22+F23</f>
        <v>506</v>
      </c>
      <c r="L22" s="83">
        <f>G22+G23</f>
        <v>6</v>
      </c>
      <c r="M22" s="84">
        <f>H22+H23</f>
        <v>5</v>
      </c>
    </row>
    <row r="23" spans="1:13" ht="12.75" customHeight="1">
      <c r="A23" s="113"/>
      <c r="B23" s="85">
        <v>110</v>
      </c>
      <c r="C23" s="86" t="str">
        <f t="shared" si="0"/>
        <v>Kubizňák Miloš</v>
      </c>
      <c r="D23" s="87">
        <f t="shared" si="1"/>
        <v>159</v>
      </c>
      <c r="E23" s="87">
        <f t="shared" si="2"/>
        <v>95</v>
      </c>
      <c r="F23" s="87">
        <f t="shared" si="3"/>
        <v>254</v>
      </c>
      <c r="G23" s="87">
        <f t="shared" si="4"/>
        <v>5</v>
      </c>
      <c r="H23" s="87">
        <f t="shared" si="5"/>
        <v>4</v>
      </c>
      <c r="I23" s="88">
        <f>I22</f>
        <v>325</v>
      </c>
      <c r="J23" s="88">
        <f>J22</f>
        <v>181</v>
      </c>
      <c r="K23" s="88">
        <f>K22</f>
        <v>506</v>
      </c>
      <c r="L23" s="88">
        <f>L22</f>
        <v>6</v>
      </c>
      <c r="M23" s="88">
        <f>M22</f>
        <v>5</v>
      </c>
    </row>
    <row r="24" spans="1:13" ht="12.75" customHeight="1">
      <c r="A24" s="112">
        <f>1+A22</f>
        <v>9</v>
      </c>
      <c r="B24" s="81">
        <v>5</v>
      </c>
      <c r="C24" s="82" t="str">
        <f t="shared" si="0"/>
        <v>Bc. Slavík Karel</v>
      </c>
      <c r="D24" s="83">
        <f t="shared" si="1"/>
        <v>172</v>
      </c>
      <c r="E24" s="83">
        <f t="shared" si="2"/>
        <v>65</v>
      </c>
      <c r="F24" s="83">
        <f t="shared" si="3"/>
        <v>237</v>
      </c>
      <c r="G24" s="83">
        <f t="shared" si="4"/>
        <v>4</v>
      </c>
      <c r="H24" s="83">
        <f t="shared" si="5"/>
        <v>3</v>
      </c>
      <c r="I24" s="83">
        <f>D24+D25</f>
        <v>343</v>
      </c>
      <c r="J24" s="83">
        <f>E24+E25</f>
        <v>161</v>
      </c>
      <c r="K24" s="89">
        <f>F24+F25</f>
        <v>504</v>
      </c>
      <c r="L24" s="83">
        <f>G24+G25</f>
        <v>6</v>
      </c>
      <c r="M24" s="84">
        <f>H24+H25</f>
        <v>7</v>
      </c>
    </row>
    <row r="25" spans="1:13" ht="12.75" customHeight="1">
      <c r="A25" s="113"/>
      <c r="B25" s="85">
        <v>6</v>
      </c>
      <c r="C25" s="86" t="str">
        <f t="shared" si="0"/>
        <v>Vondráček Ivan</v>
      </c>
      <c r="D25" s="87">
        <f t="shared" si="1"/>
        <v>171</v>
      </c>
      <c r="E25" s="87">
        <f t="shared" si="2"/>
        <v>96</v>
      </c>
      <c r="F25" s="87">
        <f t="shared" si="3"/>
        <v>267</v>
      </c>
      <c r="G25" s="87">
        <f t="shared" si="4"/>
        <v>2</v>
      </c>
      <c r="H25" s="87">
        <f t="shared" si="5"/>
        <v>4</v>
      </c>
      <c r="I25" s="88">
        <f>I24</f>
        <v>343</v>
      </c>
      <c r="J25" s="88">
        <f>J24</f>
        <v>161</v>
      </c>
      <c r="K25" s="88">
        <f>K24</f>
        <v>504</v>
      </c>
      <c r="L25" s="88">
        <f>L24</f>
        <v>6</v>
      </c>
      <c r="M25" s="88">
        <f>M24</f>
        <v>7</v>
      </c>
    </row>
    <row r="26" spans="1:13" ht="12.75" customHeight="1">
      <c r="A26" s="112">
        <f>1+A24</f>
        <v>10</v>
      </c>
      <c r="B26" s="81">
        <v>42</v>
      </c>
      <c r="C26" s="82" t="str">
        <f t="shared" si="0"/>
        <v>Svačina Zdeněk</v>
      </c>
      <c r="D26" s="83">
        <f t="shared" si="1"/>
        <v>173</v>
      </c>
      <c r="E26" s="83">
        <f t="shared" si="2"/>
        <v>88</v>
      </c>
      <c r="F26" s="83">
        <f t="shared" si="3"/>
        <v>261</v>
      </c>
      <c r="G26" s="83">
        <f t="shared" si="4"/>
        <v>6</v>
      </c>
      <c r="H26" s="83">
        <f t="shared" si="5"/>
        <v>6</v>
      </c>
      <c r="I26" s="83">
        <f>D26+D27</f>
        <v>326</v>
      </c>
      <c r="J26" s="83">
        <f>E26+E27</f>
        <v>177</v>
      </c>
      <c r="K26" s="89">
        <f>F26+F27</f>
        <v>503</v>
      </c>
      <c r="L26" s="83">
        <f>G26+G27</f>
        <v>9</v>
      </c>
      <c r="M26" s="84">
        <f>H26+H27</f>
        <v>9</v>
      </c>
    </row>
    <row r="27" spans="1:13" ht="12.75" customHeight="1">
      <c r="A27" s="113"/>
      <c r="B27" s="85">
        <v>44</v>
      </c>
      <c r="C27" s="86" t="str">
        <f t="shared" si="0"/>
        <v>Rozhoň Tomáš</v>
      </c>
      <c r="D27" s="87">
        <f t="shared" si="1"/>
        <v>153</v>
      </c>
      <c r="E27" s="87">
        <f t="shared" si="2"/>
        <v>89</v>
      </c>
      <c r="F27" s="87">
        <f t="shared" si="3"/>
        <v>242</v>
      </c>
      <c r="G27" s="87">
        <f t="shared" si="4"/>
        <v>3</v>
      </c>
      <c r="H27" s="87">
        <f t="shared" si="5"/>
        <v>3</v>
      </c>
      <c r="I27" s="88">
        <f>I26</f>
        <v>326</v>
      </c>
      <c r="J27" s="88">
        <f>J26</f>
        <v>177</v>
      </c>
      <c r="K27" s="88">
        <f>K26</f>
        <v>503</v>
      </c>
      <c r="L27" s="88">
        <f>L26</f>
        <v>9</v>
      </c>
      <c r="M27" s="88">
        <f>M26</f>
        <v>9</v>
      </c>
    </row>
    <row r="28" spans="1:13" ht="12.75" customHeight="1">
      <c r="A28" s="112">
        <f>1+A26</f>
        <v>11</v>
      </c>
      <c r="B28" s="81">
        <v>56</v>
      </c>
      <c r="C28" s="82" t="str">
        <f t="shared" si="0"/>
        <v>Trejtnar Bohuslav</v>
      </c>
      <c r="D28" s="83">
        <f t="shared" si="1"/>
        <v>174</v>
      </c>
      <c r="E28" s="83">
        <f t="shared" si="2"/>
        <v>87</v>
      </c>
      <c r="F28" s="83">
        <f t="shared" si="3"/>
        <v>261</v>
      </c>
      <c r="G28" s="83">
        <f t="shared" si="4"/>
        <v>1</v>
      </c>
      <c r="H28" s="83">
        <f t="shared" si="5"/>
        <v>0</v>
      </c>
      <c r="I28" s="83">
        <f>D28+D29</f>
        <v>334</v>
      </c>
      <c r="J28" s="83">
        <f>E28+E29</f>
        <v>168</v>
      </c>
      <c r="K28" s="89">
        <f>F28+F29</f>
        <v>502</v>
      </c>
      <c r="L28" s="83">
        <f>G28+G29</f>
        <v>4</v>
      </c>
      <c r="M28" s="84">
        <f>H28+H29</f>
        <v>1</v>
      </c>
    </row>
    <row r="29" spans="1:13" ht="12.75" customHeight="1">
      <c r="A29" s="113"/>
      <c r="B29" s="85">
        <v>60</v>
      </c>
      <c r="C29" s="86" t="str">
        <f t="shared" si="0"/>
        <v>Kvapil Miloš</v>
      </c>
      <c r="D29" s="87">
        <f t="shared" si="1"/>
        <v>160</v>
      </c>
      <c r="E29" s="87">
        <f t="shared" si="2"/>
        <v>81</v>
      </c>
      <c r="F29" s="87">
        <f t="shared" si="3"/>
        <v>241</v>
      </c>
      <c r="G29" s="87">
        <f t="shared" si="4"/>
        <v>3</v>
      </c>
      <c r="H29" s="87">
        <f t="shared" si="5"/>
        <v>1</v>
      </c>
      <c r="I29" s="88">
        <f>I28</f>
        <v>334</v>
      </c>
      <c r="J29" s="88">
        <f>J28</f>
        <v>168</v>
      </c>
      <c r="K29" s="88">
        <f>K28</f>
        <v>502</v>
      </c>
      <c r="L29" s="88">
        <f>L28</f>
        <v>4</v>
      </c>
      <c r="M29" s="88">
        <f>M28</f>
        <v>1</v>
      </c>
    </row>
    <row r="30" spans="1:13" ht="12.75" customHeight="1">
      <c r="A30" s="112">
        <f>1+A28</f>
        <v>12</v>
      </c>
      <c r="B30" s="81">
        <v>9</v>
      </c>
      <c r="C30" s="82" t="str">
        <f t="shared" si="0"/>
        <v>Knap Miroslav</v>
      </c>
      <c r="D30" s="83">
        <f t="shared" si="1"/>
        <v>171</v>
      </c>
      <c r="E30" s="83">
        <f t="shared" si="2"/>
        <v>71</v>
      </c>
      <c r="F30" s="83">
        <f t="shared" si="3"/>
        <v>242</v>
      </c>
      <c r="G30" s="83">
        <f t="shared" si="4"/>
        <v>4</v>
      </c>
      <c r="H30" s="83">
        <f t="shared" si="5"/>
        <v>1</v>
      </c>
      <c r="I30" s="83">
        <f>D30+D31</f>
        <v>348</v>
      </c>
      <c r="J30" s="83">
        <f>E30+E31</f>
        <v>151</v>
      </c>
      <c r="K30" s="89">
        <f>F30+F31</f>
        <v>499</v>
      </c>
      <c r="L30" s="83">
        <f>G30+G31</f>
        <v>6</v>
      </c>
      <c r="M30" s="84">
        <f>H30+H31</f>
        <v>3</v>
      </c>
    </row>
    <row r="31" spans="1:13" ht="12.75" customHeight="1">
      <c r="A31" s="113"/>
      <c r="B31" s="85">
        <v>10</v>
      </c>
      <c r="C31" s="86" t="str">
        <f t="shared" si="0"/>
        <v>Medlík Karel</v>
      </c>
      <c r="D31" s="87">
        <f t="shared" si="1"/>
        <v>177</v>
      </c>
      <c r="E31" s="87">
        <f t="shared" si="2"/>
        <v>80</v>
      </c>
      <c r="F31" s="87">
        <f t="shared" si="3"/>
        <v>257</v>
      </c>
      <c r="G31" s="87">
        <f t="shared" si="4"/>
        <v>2</v>
      </c>
      <c r="H31" s="87">
        <f t="shared" si="5"/>
        <v>2</v>
      </c>
      <c r="I31" s="88">
        <f>I30</f>
        <v>348</v>
      </c>
      <c r="J31" s="88">
        <f>J30</f>
        <v>151</v>
      </c>
      <c r="K31" s="88">
        <f>K30</f>
        <v>499</v>
      </c>
      <c r="L31" s="88">
        <f>L30</f>
        <v>6</v>
      </c>
      <c r="M31" s="88">
        <f>M30</f>
        <v>3</v>
      </c>
    </row>
    <row r="32" spans="1:13" ht="12.75" customHeight="1">
      <c r="A32" s="112">
        <f>1+A30</f>
        <v>13</v>
      </c>
      <c r="B32" s="81">
        <v>33</v>
      </c>
      <c r="C32" s="82" t="str">
        <f t="shared" si="0"/>
        <v>Bouchal Václav</v>
      </c>
      <c r="D32" s="83">
        <f t="shared" si="1"/>
        <v>174</v>
      </c>
      <c r="E32" s="83">
        <f t="shared" si="2"/>
        <v>88</v>
      </c>
      <c r="F32" s="83">
        <f t="shared" si="3"/>
        <v>262</v>
      </c>
      <c r="G32" s="83">
        <f t="shared" si="4"/>
        <v>2</v>
      </c>
      <c r="H32" s="83">
        <f t="shared" si="5"/>
        <v>0</v>
      </c>
      <c r="I32" s="83">
        <f>D32+D33</f>
        <v>344</v>
      </c>
      <c r="J32" s="83">
        <f>E32+E33</f>
        <v>153</v>
      </c>
      <c r="K32" s="89">
        <f>F32+F33</f>
        <v>497</v>
      </c>
      <c r="L32" s="83">
        <f>G32+G33</f>
        <v>6</v>
      </c>
      <c r="M32" s="84">
        <f>H32+H33</f>
        <v>0</v>
      </c>
    </row>
    <row r="33" spans="1:13" ht="12.75" customHeight="1">
      <c r="A33" s="113"/>
      <c r="B33" s="85">
        <v>34</v>
      </c>
      <c r="C33" s="86" t="str">
        <f t="shared" si="0"/>
        <v>JUDr. Mezek Pavel</v>
      </c>
      <c r="D33" s="87">
        <f t="shared" si="1"/>
        <v>170</v>
      </c>
      <c r="E33" s="87">
        <f t="shared" si="2"/>
        <v>65</v>
      </c>
      <c r="F33" s="87">
        <f t="shared" si="3"/>
        <v>235</v>
      </c>
      <c r="G33" s="87">
        <f t="shared" si="4"/>
        <v>4</v>
      </c>
      <c r="H33" s="87">
        <f t="shared" si="5"/>
        <v>0</v>
      </c>
      <c r="I33" s="88">
        <f>I32</f>
        <v>344</v>
      </c>
      <c r="J33" s="88">
        <f>J32</f>
        <v>153</v>
      </c>
      <c r="K33" s="88">
        <f>K32</f>
        <v>497</v>
      </c>
      <c r="L33" s="88">
        <f>L32</f>
        <v>6</v>
      </c>
      <c r="M33" s="88">
        <f>M32</f>
        <v>0</v>
      </c>
    </row>
    <row r="34" spans="1:13" ht="12.75" customHeight="1">
      <c r="A34" s="112">
        <f>1+A32</f>
        <v>14</v>
      </c>
      <c r="B34" s="81">
        <v>17</v>
      </c>
      <c r="C34" s="82" t="str">
        <f t="shared" si="0"/>
        <v>Pavlíček Rudolf</v>
      </c>
      <c r="D34" s="83">
        <f t="shared" si="1"/>
        <v>168</v>
      </c>
      <c r="E34" s="83">
        <f t="shared" si="2"/>
        <v>77</v>
      </c>
      <c r="F34" s="83">
        <f t="shared" si="3"/>
        <v>245</v>
      </c>
      <c r="G34" s="83">
        <f t="shared" si="4"/>
        <v>1</v>
      </c>
      <c r="H34" s="83">
        <f t="shared" si="5"/>
        <v>2</v>
      </c>
      <c r="I34" s="83">
        <f>D34+D35</f>
        <v>338</v>
      </c>
      <c r="J34" s="83">
        <f>E34+E35</f>
        <v>157</v>
      </c>
      <c r="K34" s="89">
        <f>F34+F35</f>
        <v>495</v>
      </c>
      <c r="L34" s="83">
        <f>G34+G35</f>
        <v>4</v>
      </c>
      <c r="M34" s="84">
        <f>H34+H35</f>
        <v>3</v>
      </c>
    </row>
    <row r="35" spans="1:13" ht="12.75" customHeight="1">
      <c r="A35" s="113"/>
      <c r="B35" s="85">
        <v>18</v>
      </c>
      <c r="C35" s="86" t="str">
        <f t="shared" si="0"/>
        <v>Rejna Oldřich</v>
      </c>
      <c r="D35" s="87">
        <f t="shared" si="1"/>
        <v>170</v>
      </c>
      <c r="E35" s="87">
        <f t="shared" si="2"/>
        <v>80</v>
      </c>
      <c r="F35" s="87">
        <f t="shared" si="3"/>
        <v>250</v>
      </c>
      <c r="G35" s="87">
        <f t="shared" si="4"/>
        <v>3</v>
      </c>
      <c r="H35" s="87">
        <f t="shared" si="5"/>
        <v>1</v>
      </c>
      <c r="I35" s="88">
        <f>I34</f>
        <v>338</v>
      </c>
      <c r="J35" s="88">
        <f>J34</f>
        <v>157</v>
      </c>
      <c r="K35" s="88">
        <f>K34</f>
        <v>495</v>
      </c>
      <c r="L35" s="88">
        <f>L34</f>
        <v>4</v>
      </c>
      <c r="M35" s="88">
        <f>M34</f>
        <v>3</v>
      </c>
    </row>
    <row r="36" spans="1:13" ht="12.75" customHeight="1">
      <c r="A36" s="112">
        <f>1+A34</f>
        <v>15</v>
      </c>
      <c r="B36" s="81">
        <v>107</v>
      </c>
      <c r="C36" s="82" t="str">
        <f t="shared" si="0"/>
        <v>Ing. Menšík Alois</v>
      </c>
      <c r="D36" s="83">
        <f t="shared" si="1"/>
        <v>167</v>
      </c>
      <c r="E36" s="83">
        <f t="shared" si="2"/>
        <v>61</v>
      </c>
      <c r="F36" s="83">
        <f t="shared" si="3"/>
        <v>228</v>
      </c>
      <c r="G36" s="83">
        <f t="shared" si="4"/>
        <v>9</v>
      </c>
      <c r="H36" s="83">
        <f t="shared" si="5"/>
        <v>2</v>
      </c>
      <c r="I36" s="83">
        <f>D36+D37</f>
        <v>339</v>
      </c>
      <c r="J36" s="83">
        <f>E36+E37</f>
        <v>156</v>
      </c>
      <c r="K36" s="89">
        <f>F36+F37</f>
        <v>495</v>
      </c>
      <c r="L36" s="83">
        <f>G36+G37</f>
        <v>10</v>
      </c>
      <c r="M36" s="84">
        <f>H36+H37</f>
        <v>4</v>
      </c>
    </row>
    <row r="37" spans="1:13" ht="12.75" customHeight="1">
      <c r="A37" s="113"/>
      <c r="B37" s="85">
        <v>108</v>
      </c>
      <c r="C37" s="86" t="str">
        <f t="shared" si="0"/>
        <v>Horák Luděk</v>
      </c>
      <c r="D37" s="87">
        <f t="shared" si="1"/>
        <v>172</v>
      </c>
      <c r="E37" s="87">
        <f t="shared" si="2"/>
        <v>95</v>
      </c>
      <c r="F37" s="87">
        <f t="shared" si="3"/>
        <v>267</v>
      </c>
      <c r="G37" s="87">
        <f t="shared" si="4"/>
        <v>1</v>
      </c>
      <c r="H37" s="87">
        <f t="shared" si="5"/>
        <v>2</v>
      </c>
      <c r="I37" s="88">
        <f>I36</f>
        <v>339</v>
      </c>
      <c r="J37" s="88">
        <f>J36</f>
        <v>156</v>
      </c>
      <c r="K37" s="88">
        <f>K36</f>
        <v>495</v>
      </c>
      <c r="L37" s="88">
        <f>L36</f>
        <v>10</v>
      </c>
      <c r="M37" s="88">
        <f>M36</f>
        <v>4</v>
      </c>
    </row>
    <row r="38" spans="1:13" ht="12.75" customHeight="1">
      <c r="A38" s="112">
        <f>1+A36</f>
        <v>16</v>
      </c>
      <c r="B38" s="81">
        <v>45</v>
      </c>
      <c r="C38" s="82" t="str">
        <f t="shared" si="0"/>
        <v>Kotalová Eva</v>
      </c>
      <c r="D38" s="83">
        <f t="shared" si="1"/>
        <v>171</v>
      </c>
      <c r="E38" s="83">
        <f t="shared" si="2"/>
        <v>62</v>
      </c>
      <c r="F38" s="83">
        <f t="shared" si="3"/>
        <v>233</v>
      </c>
      <c r="G38" s="83">
        <f t="shared" si="4"/>
        <v>8</v>
      </c>
      <c r="H38" s="83">
        <f t="shared" si="5"/>
        <v>2</v>
      </c>
      <c r="I38" s="83">
        <f>D38+D39</f>
        <v>332</v>
      </c>
      <c r="J38" s="83">
        <f>E38+E39</f>
        <v>162</v>
      </c>
      <c r="K38" s="89">
        <f>F38+F39</f>
        <v>494</v>
      </c>
      <c r="L38" s="83">
        <f>G38+G39</f>
        <v>8</v>
      </c>
      <c r="M38" s="84">
        <f>H38+H39</f>
        <v>5</v>
      </c>
    </row>
    <row r="39" spans="1:13" ht="12.75" customHeight="1">
      <c r="A39" s="113"/>
      <c r="B39" s="85">
        <v>46</v>
      </c>
      <c r="C39" s="86" t="str">
        <f t="shared" si="0"/>
        <v>Svoboda Petr</v>
      </c>
      <c r="D39" s="87">
        <f t="shared" si="1"/>
        <v>161</v>
      </c>
      <c r="E39" s="87">
        <f t="shared" si="2"/>
        <v>100</v>
      </c>
      <c r="F39" s="87">
        <f t="shared" si="3"/>
        <v>261</v>
      </c>
      <c r="G39" s="87">
        <f t="shared" si="4"/>
        <v>0</v>
      </c>
      <c r="H39" s="87">
        <f t="shared" si="5"/>
        <v>3</v>
      </c>
      <c r="I39" s="88">
        <f>I38</f>
        <v>332</v>
      </c>
      <c r="J39" s="88">
        <f>J38</f>
        <v>162</v>
      </c>
      <c r="K39" s="88">
        <f>K38</f>
        <v>494</v>
      </c>
      <c r="L39" s="88">
        <f>L38</f>
        <v>8</v>
      </c>
      <c r="M39" s="88">
        <f>M38</f>
        <v>5</v>
      </c>
    </row>
    <row r="40" spans="1:13" ht="12.75" customHeight="1">
      <c r="A40" s="112">
        <f>1+A38</f>
        <v>17</v>
      </c>
      <c r="B40" s="81">
        <v>87</v>
      </c>
      <c r="C40" s="82" t="str">
        <f aca="true" t="shared" si="6" ref="C40:C71">VLOOKUP(B40,dv,3)</f>
        <v>Foniok Petr</v>
      </c>
      <c r="D40" s="83">
        <f aca="true" t="shared" si="7" ref="D40:D71">VLOOKUP(B40,dv,9)</f>
        <v>182</v>
      </c>
      <c r="E40" s="83">
        <f aca="true" t="shared" si="8" ref="E40:E71">VLOOKUP(B40,dv,10)</f>
        <v>59</v>
      </c>
      <c r="F40" s="83">
        <f aca="true" t="shared" si="9" ref="F40:F71">VLOOKUP(B40,dv,11)</f>
        <v>241</v>
      </c>
      <c r="G40" s="83">
        <f aca="true" t="shared" si="10" ref="G40:G71">VLOOKUP(B40,dv,12)</f>
        <v>8</v>
      </c>
      <c r="H40" s="83">
        <f aca="true" t="shared" si="11" ref="H40:H71">VLOOKUP(B40,dv,13)</f>
        <v>2</v>
      </c>
      <c r="I40" s="83">
        <f>D40+D41</f>
        <v>336</v>
      </c>
      <c r="J40" s="83">
        <f>E40+E41</f>
        <v>156</v>
      </c>
      <c r="K40" s="89">
        <f>F40+F41</f>
        <v>492</v>
      </c>
      <c r="L40" s="83">
        <f>G40+G41</f>
        <v>8</v>
      </c>
      <c r="M40" s="84">
        <f>H40+H41</f>
        <v>5</v>
      </c>
    </row>
    <row r="41" spans="1:13" ht="12.75" customHeight="1">
      <c r="A41" s="113"/>
      <c r="B41" s="85">
        <v>88</v>
      </c>
      <c r="C41" s="86" t="str">
        <f t="shared" si="6"/>
        <v>Hejtmánek Michal</v>
      </c>
      <c r="D41" s="87">
        <f t="shared" si="7"/>
        <v>154</v>
      </c>
      <c r="E41" s="87">
        <f t="shared" si="8"/>
        <v>97</v>
      </c>
      <c r="F41" s="87">
        <f t="shared" si="9"/>
        <v>251</v>
      </c>
      <c r="G41" s="87">
        <f t="shared" si="10"/>
        <v>0</v>
      </c>
      <c r="H41" s="87">
        <f t="shared" si="11"/>
        <v>3</v>
      </c>
      <c r="I41" s="88">
        <f>I40</f>
        <v>336</v>
      </c>
      <c r="J41" s="88">
        <f>J40</f>
        <v>156</v>
      </c>
      <c r="K41" s="88">
        <f>K40</f>
        <v>492</v>
      </c>
      <c r="L41" s="88">
        <f>L40</f>
        <v>8</v>
      </c>
      <c r="M41" s="88">
        <f>M40</f>
        <v>5</v>
      </c>
    </row>
    <row r="42" spans="1:13" ht="12.75" customHeight="1">
      <c r="A42" s="112">
        <f>1+A40</f>
        <v>18</v>
      </c>
      <c r="B42" s="81">
        <v>89</v>
      </c>
      <c r="C42" s="82" t="str">
        <f t="shared" si="6"/>
        <v>Bc. Motúz Zdeněk</v>
      </c>
      <c r="D42" s="83">
        <f t="shared" si="7"/>
        <v>159</v>
      </c>
      <c r="E42" s="83">
        <f t="shared" si="8"/>
        <v>69</v>
      </c>
      <c r="F42" s="83">
        <f t="shared" si="9"/>
        <v>228</v>
      </c>
      <c r="G42" s="83">
        <f t="shared" si="10"/>
        <v>5</v>
      </c>
      <c r="H42" s="83">
        <f t="shared" si="11"/>
        <v>0</v>
      </c>
      <c r="I42" s="83">
        <f>D42+D43</f>
        <v>334</v>
      </c>
      <c r="J42" s="83">
        <f>E42+E43</f>
        <v>154</v>
      </c>
      <c r="K42" s="89">
        <f>F42+F43</f>
        <v>488</v>
      </c>
      <c r="L42" s="83">
        <f>G42+G43</f>
        <v>7</v>
      </c>
      <c r="M42" s="84">
        <f>H42+H43</f>
        <v>1</v>
      </c>
    </row>
    <row r="43" spans="1:13" ht="12.75" customHeight="1">
      <c r="A43" s="113"/>
      <c r="B43" s="85">
        <v>90</v>
      </c>
      <c r="C43" s="86" t="str">
        <f t="shared" si="6"/>
        <v>Zábel Lubomír</v>
      </c>
      <c r="D43" s="87">
        <f t="shared" si="7"/>
        <v>175</v>
      </c>
      <c r="E43" s="87">
        <f t="shared" si="8"/>
        <v>85</v>
      </c>
      <c r="F43" s="87">
        <f t="shared" si="9"/>
        <v>260</v>
      </c>
      <c r="G43" s="87">
        <f t="shared" si="10"/>
        <v>2</v>
      </c>
      <c r="H43" s="87">
        <f t="shared" si="11"/>
        <v>1</v>
      </c>
      <c r="I43" s="88">
        <f>I42</f>
        <v>334</v>
      </c>
      <c r="J43" s="88">
        <f>J42</f>
        <v>154</v>
      </c>
      <c r="K43" s="88">
        <f>K42</f>
        <v>488</v>
      </c>
      <c r="L43" s="88">
        <f>L42</f>
        <v>7</v>
      </c>
      <c r="M43" s="88">
        <f>M42</f>
        <v>1</v>
      </c>
    </row>
    <row r="44" spans="1:13" ht="12.75" customHeight="1">
      <c r="A44" s="112">
        <f>1+A42</f>
        <v>19</v>
      </c>
      <c r="B44" s="81">
        <v>11</v>
      </c>
      <c r="C44" s="82" t="str">
        <f t="shared" si="6"/>
        <v>Hažva Martin</v>
      </c>
      <c r="D44" s="83">
        <f t="shared" si="7"/>
        <v>154</v>
      </c>
      <c r="E44" s="83">
        <f t="shared" si="8"/>
        <v>88</v>
      </c>
      <c r="F44" s="83">
        <f t="shared" si="9"/>
        <v>242</v>
      </c>
      <c r="G44" s="83">
        <f t="shared" si="10"/>
        <v>1</v>
      </c>
      <c r="H44" s="83">
        <f t="shared" si="11"/>
        <v>2</v>
      </c>
      <c r="I44" s="83">
        <f>D44+D45</f>
        <v>315</v>
      </c>
      <c r="J44" s="83">
        <f>E44+E45</f>
        <v>171</v>
      </c>
      <c r="K44" s="89">
        <f>F44+F45</f>
        <v>486</v>
      </c>
      <c r="L44" s="83">
        <f>G44+G45</f>
        <v>5</v>
      </c>
      <c r="M44" s="84">
        <f>H44+H45</f>
        <v>4</v>
      </c>
    </row>
    <row r="45" spans="1:13" ht="12.75" customHeight="1">
      <c r="A45" s="113"/>
      <c r="B45" s="85">
        <v>12</v>
      </c>
      <c r="C45" s="86" t="str">
        <f t="shared" si="6"/>
        <v>Louda Pavel</v>
      </c>
      <c r="D45" s="87">
        <f t="shared" si="7"/>
        <v>161</v>
      </c>
      <c r="E45" s="87">
        <f t="shared" si="8"/>
        <v>83</v>
      </c>
      <c r="F45" s="87">
        <f t="shared" si="9"/>
        <v>244</v>
      </c>
      <c r="G45" s="87">
        <f t="shared" si="10"/>
        <v>4</v>
      </c>
      <c r="H45" s="87">
        <f t="shared" si="11"/>
        <v>2</v>
      </c>
      <c r="I45" s="88">
        <f>I44</f>
        <v>315</v>
      </c>
      <c r="J45" s="88">
        <f>J44</f>
        <v>171</v>
      </c>
      <c r="K45" s="88">
        <f>K44</f>
        <v>486</v>
      </c>
      <c r="L45" s="88">
        <f>L44</f>
        <v>5</v>
      </c>
      <c r="M45" s="88">
        <f>M44</f>
        <v>4</v>
      </c>
    </row>
    <row r="46" spans="1:13" ht="12.75" customHeight="1">
      <c r="A46" s="112">
        <f>1+A44</f>
        <v>20</v>
      </c>
      <c r="B46" s="81">
        <v>7</v>
      </c>
      <c r="C46" s="82" t="str">
        <f t="shared" si="6"/>
        <v>Tauerová Lucie</v>
      </c>
      <c r="D46" s="83">
        <f t="shared" si="7"/>
        <v>152</v>
      </c>
      <c r="E46" s="83">
        <f t="shared" si="8"/>
        <v>83</v>
      </c>
      <c r="F46" s="83">
        <f t="shared" si="9"/>
        <v>235</v>
      </c>
      <c r="G46" s="83">
        <f t="shared" si="10"/>
        <v>2</v>
      </c>
      <c r="H46" s="83">
        <f t="shared" si="11"/>
        <v>2</v>
      </c>
      <c r="I46" s="83">
        <f>D46+D47</f>
        <v>323</v>
      </c>
      <c r="J46" s="83">
        <f>E46+E47</f>
        <v>162</v>
      </c>
      <c r="K46" s="89">
        <f>F46+F47</f>
        <v>485</v>
      </c>
      <c r="L46" s="83">
        <f>G46+G47</f>
        <v>3</v>
      </c>
      <c r="M46" s="84">
        <f>H46+H47</f>
        <v>4</v>
      </c>
    </row>
    <row r="47" spans="1:13" ht="12.75" customHeight="1">
      <c r="A47" s="113"/>
      <c r="B47" s="85">
        <v>8</v>
      </c>
      <c r="C47" s="86" t="str">
        <f t="shared" si="6"/>
        <v>Tauer Václav</v>
      </c>
      <c r="D47" s="87">
        <f t="shared" si="7"/>
        <v>171</v>
      </c>
      <c r="E47" s="87">
        <f t="shared" si="8"/>
        <v>79</v>
      </c>
      <c r="F47" s="87">
        <f t="shared" si="9"/>
        <v>250</v>
      </c>
      <c r="G47" s="87">
        <f t="shared" si="10"/>
        <v>1</v>
      </c>
      <c r="H47" s="87">
        <f t="shared" si="11"/>
        <v>2</v>
      </c>
      <c r="I47" s="88">
        <f>I46</f>
        <v>323</v>
      </c>
      <c r="J47" s="88">
        <f>J46</f>
        <v>162</v>
      </c>
      <c r="K47" s="88">
        <f>K46</f>
        <v>485</v>
      </c>
      <c r="L47" s="88">
        <f>L46</f>
        <v>3</v>
      </c>
      <c r="M47" s="88">
        <f>M46</f>
        <v>4</v>
      </c>
    </row>
    <row r="48" spans="1:13" ht="12.75" customHeight="1">
      <c r="A48" s="112">
        <f>1+A46</f>
        <v>21</v>
      </c>
      <c r="B48" s="81">
        <v>13</v>
      </c>
      <c r="C48" s="82" t="str">
        <f t="shared" si="6"/>
        <v>Babka Zdeněk</v>
      </c>
      <c r="D48" s="83">
        <f t="shared" si="7"/>
        <v>165</v>
      </c>
      <c r="E48" s="83">
        <f t="shared" si="8"/>
        <v>68</v>
      </c>
      <c r="F48" s="83">
        <f t="shared" si="9"/>
        <v>233</v>
      </c>
      <c r="G48" s="83">
        <f t="shared" si="10"/>
        <v>5</v>
      </c>
      <c r="H48" s="83">
        <f t="shared" si="11"/>
        <v>0</v>
      </c>
      <c r="I48" s="83">
        <f>D48+D49</f>
        <v>339</v>
      </c>
      <c r="J48" s="83">
        <f>E48+E49</f>
        <v>143</v>
      </c>
      <c r="K48" s="89">
        <f>F48+F49</f>
        <v>482</v>
      </c>
      <c r="L48" s="83">
        <f>G48+G49</f>
        <v>8</v>
      </c>
      <c r="M48" s="84">
        <f>H48+H49</f>
        <v>1</v>
      </c>
    </row>
    <row r="49" spans="1:13" ht="12.75" customHeight="1">
      <c r="A49" s="113"/>
      <c r="B49" s="85">
        <v>14</v>
      </c>
      <c r="C49" s="86" t="str">
        <f t="shared" si="6"/>
        <v>Van Steelantová Ilona</v>
      </c>
      <c r="D49" s="87">
        <f t="shared" si="7"/>
        <v>174</v>
      </c>
      <c r="E49" s="87">
        <f t="shared" si="8"/>
        <v>75</v>
      </c>
      <c r="F49" s="87">
        <f t="shared" si="9"/>
        <v>249</v>
      </c>
      <c r="G49" s="87">
        <f t="shared" si="10"/>
        <v>3</v>
      </c>
      <c r="H49" s="87">
        <f t="shared" si="11"/>
        <v>1</v>
      </c>
      <c r="I49" s="88">
        <f>I48</f>
        <v>339</v>
      </c>
      <c r="J49" s="88">
        <f>J48</f>
        <v>143</v>
      </c>
      <c r="K49" s="88">
        <f>K48</f>
        <v>482</v>
      </c>
      <c r="L49" s="88">
        <f>L48</f>
        <v>8</v>
      </c>
      <c r="M49" s="88">
        <f>M48</f>
        <v>1</v>
      </c>
    </row>
    <row r="50" spans="1:13" ht="12.75" customHeight="1">
      <c r="A50" s="112">
        <f>1+A48</f>
        <v>22</v>
      </c>
      <c r="B50" s="81">
        <v>91</v>
      </c>
      <c r="C50" s="82" t="str">
        <f t="shared" si="6"/>
        <v>Fojtík Bronislav</v>
      </c>
      <c r="D50" s="83">
        <f t="shared" si="7"/>
        <v>143</v>
      </c>
      <c r="E50" s="83">
        <f t="shared" si="8"/>
        <v>76</v>
      </c>
      <c r="F50" s="83">
        <f t="shared" si="9"/>
        <v>219</v>
      </c>
      <c r="G50" s="83">
        <f t="shared" si="10"/>
        <v>1</v>
      </c>
      <c r="H50" s="83">
        <f t="shared" si="11"/>
        <v>2</v>
      </c>
      <c r="I50" s="83">
        <f>D50+D51</f>
        <v>300</v>
      </c>
      <c r="J50" s="83">
        <f>E50+E51</f>
        <v>179</v>
      </c>
      <c r="K50" s="89">
        <f>F50+F51</f>
        <v>479</v>
      </c>
      <c r="L50" s="83">
        <f>G50+G51</f>
        <v>4</v>
      </c>
      <c r="M50" s="84">
        <f>H50+H51</f>
        <v>3</v>
      </c>
    </row>
    <row r="51" spans="1:13" ht="12.75" customHeight="1">
      <c r="A51" s="113"/>
      <c r="B51" s="85">
        <v>92</v>
      </c>
      <c r="C51" s="86" t="str">
        <f t="shared" si="6"/>
        <v>Zimek Jiří</v>
      </c>
      <c r="D51" s="87">
        <f t="shared" si="7"/>
        <v>157</v>
      </c>
      <c r="E51" s="87">
        <f t="shared" si="8"/>
        <v>103</v>
      </c>
      <c r="F51" s="87">
        <f t="shared" si="9"/>
        <v>260</v>
      </c>
      <c r="G51" s="87">
        <f t="shared" si="10"/>
        <v>3</v>
      </c>
      <c r="H51" s="87">
        <f t="shared" si="11"/>
        <v>1</v>
      </c>
      <c r="I51" s="88">
        <f>I50</f>
        <v>300</v>
      </c>
      <c r="J51" s="88">
        <f>J50</f>
        <v>179</v>
      </c>
      <c r="K51" s="88">
        <f>K50</f>
        <v>479</v>
      </c>
      <c r="L51" s="88">
        <f>L50</f>
        <v>4</v>
      </c>
      <c r="M51" s="88">
        <f>M50</f>
        <v>3</v>
      </c>
    </row>
    <row r="52" spans="1:13" ht="12.75" customHeight="1">
      <c r="A52" s="112">
        <f>1+A50</f>
        <v>23</v>
      </c>
      <c r="B52" s="81">
        <v>35</v>
      </c>
      <c r="C52" s="82" t="str">
        <f t="shared" si="6"/>
        <v>Mansfeldová Jiřina</v>
      </c>
      <c r="D52" s="83">
        <f t="shared" si="7"/>
        <v>161</v>
      </c>
      <c r="E52" s="83">
        <f t="shared" si="8"/>
        <v>85</v>
      </c>
      <c r="F52" s="83">
        <f t="shared" si="9"/>
        <v>246</v>
      </c>
      <c r="G52" s="83">
        <f t="shared" si="10"/>
        <v>4</v>
      </c>
      <c r="H52" s="83">
        <f t="shared" si="11"/>
        <v>1</v>
      </c>
      <c r="I52" s="83">
        <f>D52+D53</f>
        <v>310</v>
      </c>
      <c r="J52" s="83">
        <f>E52+E53</f>
        <v>167</v>
      </c>
      <c r="K52" s="89">
        <f>F52+F53</f>
        <v>477</v>
      </c>
      <c r="L52" s="83">
        <f>G52+G53</f>
        <v>7</v>
      </c>
      <c r="M52" s="84">
        <f>H52+H53</f>
        <v>1</v>
      </c>
    </row>
    <row r="53" spans="1:13" ht="12.75" customHeight="1">
      <c r="A53" s="113"/>
      <c r="B53" s="85">
        <v>36</v>
      </c>
      <c r="C53" s="86" t="str">
        <f t="shared" si="6"/>
        <v>Ing. Masár Peter</v>
      </c>
      <c r="D53" s="87">
        <f t="shared" si="7"/>
        <v>149</v>
      </c>
      <c r="E53" s="87">
        <f t="shared" si="8"/>
        <v>82</v>
      </c>
      <c r="F53" s="87">
        <f t="shared" si="9"/>
        <v>231</v>
      </c>
      <c r="G53" s="87">
        <f t="shared" si="10"/>
        <v>3</v>
      </c>
      <c r="H53" s="87">
        <f t="shared" si="11"/>
        <v>0</v>
      </c>
      <c r="I53" s="88">
        <f>I52</f>
        <v>310</v>
      </c>
      <c r="J53" s="88">
        <f>J52</f>
        <v>167</v>
      </c>
      <c r="K53" s="88">
        <f>K52</f>
        <v>477</v>
      </c>
      <c r="L53" s="88">
        <f>L52</f>
        <v>7</v>
      </c>
      <c r="M53" s="88">
        <f>M52</f>
        <v>1</v>
      </c>
    </row>
    <row r="54" spans="1:13" ht="12.75" customHeight="1">
      <c r="A54" s="112">
        <f>1+A52</f>
        <v>24</v>
      </c>
      <c r="B54" s="81">
        <v>54</v>
      </c>
      <c r="C54" s="82" t="str">
        <f t="shared" si="6"/>
        <v>Kučera Bohumil</v>
      </c>
      <c r="D54" s="83">
        <f t="shared" si="7"/>
        <v>164</v>
      </c>
      <c r="E54" s="83">
        <f t="shared" si="8"/>
        <v>74</v>
      </c>
      <c r="F54" s="83">
        <f t="shared" si="9"/>
        <v>238</v>
      </c>
      <c r="G54" s="83">
        <f t="shared" si="10"/>
        <v>3</v>
      </c>
      <c r="H54" s="83">
        <f t="shared" si="11"/>
        <v>0</v>
      </c>
      <c r="I54" s="83">
        <f>D54+D55</f>
        <v>309</v>
      </c>
      <c r="J54" s="83">
        <f>E54+E55</f>
        <v>167</v>
      </c>
      <c r="K54" s="89">
        <f>F54+F55</f>
        <v>476</v>
      </c>
      <c r="L54" s="83">
        <f>G54+G55</f>
        <v>7</v>
      </c>
      <c r="M54" s="84">
        <f>H54+H55</f>
        <v>4</v>
      </c>
    </row>
    <row r="55" spans="1:13" ht="12.75" customHeight="1">
      <c r="A55" s="113"/>
      <c r="B55" s="85">
        <v>59</v>
      </c>
      <c r="C55" s="86" t="str">
        <f t="shared" si="6"/>
        <v>Galuščák Zdeněk</v>
      </c>
      <c r="D55" s="87">
        <f t="shared" si="7"/>
        <v>145</v>
      </c>
      <c r="E55" s="87">
        <f t="shared" si="8"/>
        <v>93</v>
      </c>
      <c r="F55" s="87">
        <f t="shared" si="9"/>
        <v>238</v>
      </c>
      <c r="G55" s="87">
        <f t="shared" si="10"/>
        <v>4</v>
      </c>
      <c r="H55" s="87">
        <f t="shared" si="11"/>
        <v>4</v>
      </c>
      <c r="I55" s="88">
        <f>I54</f>
        <v>309</v>
      </c>
      <c r="J55" s="88">
        <f>J54</f>
        <v>167</v>
      </c>
      <c r="K55" s="88">
        <f>K54</f>
        <v>476</v>
      </c>
      <c r="L55" s="88">
        <f>L54</f>
        <v>7</v>
      </c>
      <c r="M55" s="88">
        <f>M54</f>
        <v>4</v>
      </c>
    </row>
    <row r="56" spans="1:13" ht="12.75" customHeight="1">
      <c r="A56" s="112">
        <f>1+A54</f>
        <v>25</v>
      </c>
      <c r="B56" s="81">
        <v>23</v>
      </c>
      <c r="C56" s="82" t="str">
        <f t="shared" si="6"/>
        <v>Kubíček Tomáš</v>
      </c>
      <c r="D56" s="83">
        <f t="shared" si="7"/>
        <v>179</v>
      </c>
      <c r="E56" s="83">
        <f t="shared" si="8"/>
        <v>96</v>
      </c>
      <c r="F56" s="83">
        <f t="shared" si="9"/>
        <v>275</v>
      </c>
      <c r="G56" s="83">
        <f t="shared" si="10"/>
        <v>3</v>
      </c>
      <c r="H56" s="83">
        <f t="shared" si="11"/>
        <v>4</v>
      </c>
      <c r="I56" s="83">
        <f>D56+D57</f>
        <v>329</v>
      </c>
      <c r="J56" s="83">
        <f>E56+E57</f>
        <v>147</v>
      </c>
      <c r="K56" s="89">
        <f>F56+F57</f>
        <v>476</v>
      </c>
      <c r="L56" s="83">
        <f>G56+G57</f>
        <v>13</v>
      </c>
      <c r="M56" s="84">
        <f>H56+H57</f>
        <v>4</v>
      </c>
    </row>
    <row r="57" spans="1:13" ht="12.75" customHeight="1">
      <c r="A57" s="113"/>
      <c r="B57" s="85">
        <v>24</v>
      </c>
      <c r="C57" s="86" t="str">
        <f t="shared" si="6"/>
        <v>Hejnová Lenka</v>
      </c>
      <c r="D57" s="87">
        <f t="shared" si="7"/>
        <v>150</v>
      </c>
      <c r="E57" s="87">
        <f t="shared" si="8"/>
        <v>51</v>
      </c>
      <c r="F57" s="87">
        <f t="shared" si="9"/>
        <v>201</v>
      </c>
      <c r="G57" s="87">
        <f t="shared" si="10"/>
        <v>10</v>
      </c>
      <c r="H57" s="87">
        <f t="shared" si="11"/>
        <v>0</v>
      </c>
      <c r="I57" s="88">
        <f>I56</f>
        <v>329</v>
      </c>
      <c r="J57" s="88">
        <f>J56</f>
        <v>147</v>
      </c>
      <c r="K57" s="88">
        <f>K56</f>
        <v>476</v>
      </c>
      <c r="L57" s="88">
        <f>L56</f>
        <v>13</v>
      </c>
      <c r="M57" s="88">
        <f>M56</f>
        <v>4</v>
      </c>
    </row>
    <row r="58" spans="1:13" ht="12.75" customHeight="1">
      <c r="A58" s="112">
        <f>1+A56</f>
        <v>26</v>
      </c>
      <c r="B58" s="81">
        <v>1</v>
      </c>
      <c r="C58" s="82" t="str">
        <f t="shared" si="6"/>
        <v>Štěpánová Dagmar</v>
      </c>
      <c r="D58" s="83">
        <f t="shared" si="7"/>
        <v>167</v>
      </c>
      <c r="E58" s="83">
        <f t="shared" si="8"/>
        <v>70</v>
      </c>
      <c r="F58" s="111">
        <f t="shared" si="9"/>
        <v>237</v>
      </c>
      <c r="G58" s="83">
        <f t="shared" si="10"/>
        <v>6</v>
      </c>
      <c r="H58" s="83">
        <f t="shared" si="11"/>
        <v>0</v>
      </c>
      <c r="I58" s="83">
        <f>D58+D59</f>
        <v>337</v>
      </c>
      <c r="J58" s="83">
        <f>E58+E59</f>
        <v>132</v>
      </c>
      <c r="K58" s="89">
        <f>F58+F59</f>
        <v>469</v>
      </c>
      <c r="L58" s="83">
        <f>G58+G59</f>
        <v>10</v>
      </c>
      <c r="M58" s="84">
        <f>H58+H59</f>
        <v>0</v>
      </c>
    </row>
    <row r="59" spans="1:13" ht="12.75" customHeight="1">
      <c r="A59" s="113"/>
      <c r="B59" s="85">
        <v>2</v>
      </c>
      <c r="C59" s="86" t="str">
        <f t="shared" si="6"/>
        <v>Vejdělek Václav</v>
      </c>
      <c r="D59" s="87">
        <f t="shared" si="7"/>
        <v>170</v>
      </c>
      <c r="E59" s="87">
        <f t="shared" si="8"/>
        <v>62</v>
      </c>
      <c r="F59" s="87">
        <f t="shared" si="9"/>
        <v>232</v>
      </c>
      <c r="G59" s="87">
        <f t="shared" si="10"/>
        <v>4</v>
      </c>
      <c r="H59" s="87">
        <f t="shared" si="11"/>
        <v>0</v>
      </c>
      <c r="I59" s="88">
        <f>I58</f>
        <v>337</v>
      </c>
      <c r="J59" s="88">
        <f>J58</f>
        <v>132</v>
      </c>
      <c r="K59" s="88">
        <f>K58</f>
        <v>469</v>
      </c>
      <c r="L59" s="88">
        <f>L58</f>
        <v>10</v>
      </c>
      <c r="M59" s="88">
        <f>M58</f>
        <v>0</v>
      </c>
    </row>
    <row r="60" spans="1:13" ht="12.75" customHeight="1">
      <c r="A60" s="112">
        <f>1+A58</f>
        <v>27</v>
      </c>
      <c r="B60" s="81">
        <v>31</v>
      </c>
      <c r="C60" s="82" t="str">
        <f t="shared" si="6"/>
        <v>Michal Roman</v>
      </c>
      <c r="D60" s="83">
        <f t="shared" si="7"/>
        <v>164</v>
      </c>
      <c r="E60" s="83">
        <f t="shared" si="8"/>
        <v>77</v>
      </c>
      <c r="F60" s="83">
        <f t="shared" si="9"/>
        <v>241</v>
      </c>
      <c r="G60" s="83">
        <f t="shared" si="10"/>
        <v>6</v>
      </c>
      <c r="H60" s="83">
        <f t="shared" si="11"/>
        <v>0</v>
      </c>
      <c r="I60" s="83">
        <f>D60+D61</f>
        <v>321</v>
      </c>
      <c r="J60" s="83">
        <f>E60+E61</f>
        <v>145</v>
      </c>
      <c r="K60" s="89">
        <f>F60+F61</f>
        <v>466</v>
      </c>
      <c r="L60" s="83">
        <f>G60+G61</f>
        <v>11</v>
      </c>
      <c r="M60" s="84">
        <f>H60+H61</f>
        <v>1</v>
      </c>
    </row>
    <row r="61" spans="1:13" ht="12.75" customHeight="1">
      <c r="A61" s="113"/>
      <c r="B61" s="85">
        <v>32</v>
      </c>
      <c r="C61" s="86" t="str">
        <f t="shared" si="6"/>
        <v>Jílek Jaroslav</v>
      </c>
      <c r="D61" s="87">
        <f t="shared" si="7"/>
        <v>157</v>
      </c>
      <c r="E61" s="87">
        <f t="shared" si="8"/>
        <v>68</v>
      </c>
      <c r="F61" s="87">
        <f t="shared" si="9"/>
        <v>225</v>
      </c>
      <c r="G61" s="87">
        <f t="shared" si="10"/>
        <v>5</v>
      </c>
      <c r="H61" s="87">
        <f t="shared" si="11"/>
        <v>1</v>
      </c>
      <c r="I61" s="88">
        <f>I60</f>
        <v>321</v>
      </c>
      <c r="J61" s="88">
        <f>J60</f>
        <v>145</v>
      </c>
      <c r="K61" s="88">
        <f>K60</f>
        <v>466</v>
      </c>
      <c r="L61" s="88">
        <f>L60</f>
        <v>11</v>
      </c>
      <c r="M61" s="88">
        <f>M60</f>
        <v>1</v>
      </c>
    </row>
    <row r="62" spans="1:13" ht="12.75" customHeight="1">
      <c r="A62" s="112">
        <f>1+A60</f>
        <v>28</v>
      </c>
      <c r="B62" s="81">
        <v>3</v>
      </c>
      <c r="C62" s="82" t="str">
        <f t="shared" si="6"/>
        <v>Štěpán Jaroslav</v>
      </c>
      <c r="D62" s="83">
        <f t="shared" si="7"/>
        <v>169</v>
      </c>
      <c r="E62" s="83">
        <f t="shared" si="8"/>
        <v>78</v>
      </c>
      <c r="F62" s="83">
        <f t="shared" si="9"/>
        <v>247</v>
      </c>
      <c r="G62" s="83">
        <f t="shared" si="10"/>
        <v>7</v>
      </c>
      <c r="H62" s="83">
        <f t="shared" si="11"/>
        <v>2</v>
      </c>
      <c r="I62" s="83">
        <f>D62+D63</f>
        <v>317</v>
      </c>
      <c r="J62" s="83">
        <f>E62+E63</f>
        <v>148</v>
      </c>
      <c r="K62" s="89">
        <f>F62+F63</f>
        <v>465</v>
      </c>
      <c r="L62" s="83">
        <f>G62+G63</f>
        <v>14</v>
      </c>
      <c r="M62" s="84">
        <f>H62+H63</f>
        <v>5</v>
      </c>
    </row>
    <row r="63" spans="1:13" ht="12.75" customHeight="1">
      <c r="A63" s="113"/>
      <c r="B63" s="85">
        <v>4</v>
      </c>
      <c r="C63" s="86" t="str">
        <f t="shared" si="6"/>
        <v>Škumát Josef</v>
      </c>
      <c r="D63" s="87">
        <f t="shared" si="7"/>
        <v>148</v>
      </c>
      <c r="E63" s="87">
        <f t="shared" si="8"/>
        <v>70</v>
      </c>
      <c r="F63" s="87">
        <f t="shared" si="9"/>
        <v>218</v>
      </c>
      <c r="G63" s="87">
        <f t="shared" si="10"/>
        <v>7</v>
      </c>
      <c r="H63" s="87">
        <f t="shared" si="11"/>
        <v>3</v>
      </c>
      <c r="I63" s="88">
        <f>I62</f>
        <v>317</v>
      </c>
      <c r="J63" s="88">
        <f>J62</f>
        <v>148</v>
      </c>
      <c r="K63" s="88">
        <f>K62</f>
        <v>465</v>
      </c>
      <c r="L63" s="88">
        <f>L62</f>
        <v>14</v>
      </c>
      <c r="M63" s="88">
        <f>M62</f>
        <v>5</v>
      </c>
    </row>
    <row r="64" spans="1:13" ht="12.75" customHeight="1">
      <c r="A64" s="112">
        <f>1+A62</f>
        <v>29</v>
      </c>
      <c r="B64" s="81">
        <v>57</v>
      </c>
      <c r="C64" s="82" t="str">
        <f t="shared" si="6"/>
        <v>Kuřátko Pavel</v>
      </c>
      <c r="D64" s="83">
        <f t="shared" si="7"/>
        <v>168</v>
      </c>
      <c r="E64" s="83">
        <f t="shared" si="8"/>
        <v>69</v>
      </c>
      <c r="F64" s="83">
        <f t="shared" si="9"/>
        <v>237</v>
      </c>
      <c r="G64" s="83">
        <f t="shared" si="10"/>
        <v>7</v>
      </c>
      <c r="H64" s="83">
        <f t="shared" si="11"/>
        <v>1</v>
      </c>
      <c r="I64" s="83">
        <f>D64+D65</f>
        <v>340</v>
      </c>
      <c r="J64" s="83">
        <f>E64+E65</f>
        <v>122</v>
      </c>
      <c r="K64" s="89">
        <f>F64+F65</f>
        <v>462</v>
      </c>
      <c r="L64" s="83">
        <f>G64+G65</f>
        <v>21</v>
      </c>
      <c r="M64" s="84">
        <f>H64+H65</f>
        <v>1</v>
      </c>
    </row>
    <row r="65" spans="1:13" ht="12.75" customHeight="1">
      <c r="A65" s="113"/>
      <c r="B65" s="85">
        <v>58</v>
      </c>
      <c r="C65" s="86" t="str">
        <f t="shared" si="6"/>
        <v>Fogl Pavel</v>
      </c>
      <c r="D65" s="87">
        <f t="shared" si="7"/>
        <v>172</v>
      </c>
      <c r="E65" s="87">
        <f t="shared" si="8"/>
        <v>53</v>
      </c>
      <c r="F65" s="87">
        <f t="shared" si="9"/>
        <v>225</v>
      </c>
      <c r="G65" s="87">
        <f t="shared" si="10"/>
        <v>14</v>
      </c>
      <c r="H65" s="87">
        <f t="shared" si="11"/>
        <v>0</v>
      </c>
      <c r="I65" s="88">
        <f>I64</f>
        <v>340</v>
      </c>
      <c r="J65" s="88">
        <f>J64</f>
        <v>122</v>
      </c>
      <c r="K65" s="88">
        <f>K64</f>
        <v>462</v>
      </c>
      <c r="L65" s="88">
        <f>L64</f>
        <v>21</v>
      </c>
      <c r="M65" s="88">
        <f>M64</f>
        <v>1</v>
      </c>
    </row>
    <row r="66" spans="1:13" ht="12.75" customHeight="1">
      <c r="A66" s="112">
        <f>1+A64</f>
        <v>30</v>
      </c>
      <c r="B66" s="81">
        <v>99</v>
      </c>
      <c r="C66" s="82" t="str">
        <f t="shared" si="6"/>
        <v>Koloděj Miroslav</v>
      </c>
      <c r="D66" s="83">
        <f t="shared" si="7"/>
        <v>163</v>
      </c>
      <c r="E66" s="83">
        <f t="shared" si="8"/>
        <v>67</v>
      </c>
      <c r="F66" s="83">
        <f t="shared" si="9"/>
        <v>230</v>
      </c>
      <c r="G66" s="83">
        <f t="shared" si="10"/>
        <v>6</v>
      </c>
      <c r="H66" s="83">
        <f t="shared" si="11"/>
        <v>0</v>
      </c>
      <c r="I66" s="83">
        <f>D66+D67</f>
        <v>323</v>
      </c>
      <c r="J66" s="83">
        <f>E66+E67</f>
        <v>138</v>
      </c>
      <c r="K66" s="89">
        <f>F66+F67</f>
        <v>461</v>
      </c>
      <c r="L66" s="83">
        <f>G66+G67</f>
        <v>10</v>
      </c>
      <c r="M66" s="84">
        <f>H66+H67</f>
        <v>2</v>
      </c>
    </row>
    <row r="67" spans="1:13" ht="12.75" customHeight="1">
      <c r="A67" s="113"/>
      <c r="B67" s="85">
        <v>100</v>
      </c>
      <c r="C67" s="86" t="str">
        <f t="shared" si="6"/>
        <v>Václavík Libor</v>
      </c>
      <c r="D67" s="87">
        <f t="shared" si="7"/>
        <v>160</v>
      </c>
      <c r="E67" s="87">
        <f t="shared" si="8"/>
        <v>71</v>
      </c>
      <c r="F67" s="87">
        <f t="shared" si="9"/>
        <v>231</v>
      </c>
      <c r="G67" s="87">
        <f t="shared" si="10"/>
        <v>4</v>
      </c>
      <c r="H67" s="87">
        <f t="shared" si="11"/>
        <v>2</v>
      </c>
      <c r="I67" s="88">
        <f>I66</f>
        <v>323</v>
      </c>
      <c r="J67" s="88">
        <f>J66</f>
        <v>138</v>
      </c>
      <c r="K67" s="88">
        <f>K66</f>
        <v>461</v>
      </c>
      <c r="L67" s="88">
        <f>L66</f>
        <v>10</v>
      </c>
      <c r="M67" s="88">
        <f>M66</f>
        <v>2</v>
      </c>
    </row>
    <row r="68" spans="1:13" ht="12.75" customHeight="1">
      <c r="A68" s="112">
        <f>1+A66</f>
        <v>31</v>
      </c>
      <c r="B68" s="81">
        <v>111</v>
      </c>
      <c r="C68" s="82" t="str">
        <f t="shared" si="6"/>
        <v>Kubizňáková Lucie</v>
      </c>
      <c r="D68" s="83">
        <f t="shared" si="7"/>
        <v>144</v>
      </c>
      <c r="E68" s="83">
        <f t="shared" si="8"/>
        <v>74</v>
      </c>
      <c r="F68" s="83">
        <f t="shared" si="9"/>
        <v>218</v>
      </c>
      <c r="G68" s="83">
        <f t="shared" si="10"/>
        <v>6</v>
      </c>
      <c r="H68" s="83">
        <f t="shared" si="11"/>
        <v>1</v>
      </c>
      <c r="I68" s="83">
        <f>D68+D69</f>
        <v>304</v>
      </c>
      <c r="J68" s="83">
        <f>E68+E69</f>
        <v>152</v>
      </c>
      <c r="K68" s="89">
        <f>F68+F69</f>
        <v>456</v>
      </c>
      <c r="L68" s="83">
        <f>G68+G69</f>
        <v>12</v>
      </c>
      <c r="M68" s="84">
        <f>H68+H69</f>
        <v>3</v>
      </c>
    </row>
    <row r="69" spans="1:13" ht="12.75" customHeight="1">
      <c r="A69" s="113"/>
      <c r="B69" s="85">
        <v>112</v>
      </c>
      <c r="C69" s="86" t="str">
        <f t="shared" si="6"/>
        <v>Kubizňáková Jitka</v>
      </c>
      <c r="D69" s="87">
        <f t="shared" si="7"/>
        <v>160</v>
      </c>
      <c r="E69" s="87">
        <f t="shared" si="8"/>
        <v>78</v>
      </c>
      <c r="F69" s="87">
        <f t="shared" si="9"/>
        <v>238</v>
      </c>
      <c r="G69" s="87">
        <f t="shared" si="10"/>
        <v>6</v>
      </c>
      <c r="H69" s="87">
        <f t="shared" si="11"/>
        <v>2</v>
      </c>
      <c r="I69" s="88">
        <f>I68</f>
        <v>304</v>
      </c>
      <c r="J69" s="88">
        <f>J68</f>
        <v>152</v>
      </c>
      <c r="K69" s="88">
        <f>K68</f>
        <v>456</v>
      </c>
      <c r="L69" s="88">
        <f>L68</f>
        <v>12</v>
      </c>
      <c r="M69" s="88">
        <f>M68</f>
        <v>3</v>
      </c>
    </row>
    <row r="70" spans="1:13" ht="12.75" customHeight="1">
      <c r="A70" s="112">
        <f>1+A68</f>
        <v>32</v>
      </c>
      <c r="B70" s="81">
        <v>93</v>
      </c>
      <c r="C70" s="82" t="str">
        <f t="shared" si="6"/>
        <v>Vašička Roman</v>
      </c>
      <c r="D70" s="83">
        <f t="shared" si="7"/>
        <v>161</v>
      </c>
      <c r="E70" s="83">
        <f t="shared" si="8"/>
        <v>75</v>
      </c>
      <c r="F70" s="83">
        <f t="shared" si="9"/>
        <v>236</v>
      </c>
      <c r="G70" s="83">
        <f t="shared" si="10"/>
        <v>4</v>
      </c>
      <c r="H70" s="83">
        <f t="shared" si="11"/>
        <v>1</v>
      </c>
      <c r="I70" s="83">
        <f>D70+D71</f>
        <v>316</v>
      </c>
      <c r="J70" s="83">
        <f>E70+E71</f>
        <v>137</v>
      </c>
      <c r="K70" s="89">
        <f>F70+F71</f>
        <v>453</v>
      </c>
      <c r="L70" s="83">
        <f>G70+G71</f>
        <v>11</v>
      </c>
      <c r="M70" s="84">
        <f>H70+H71</f>
        <v>2</v>
      </c>
    </row>
    <row r="71" spans="1:13" ht="12.75" customHeight="1">
      <c r="A71" s="113"/>
      <c r="B71" s="85">
        <v>94</v>
      </c>
      <c r="C71" s="86" t="str">
        <f t="shared" si="6"/>
        <v>Kročil Bohumil</v>
      </c>
      <c r="D71" s="87">
        <f t="shared" si="7"/>
        <v>155</v>
      </c>
      <c r="E71" s="87">
        <f t="shared" si="8"/>
        <v>62</v>
      </c>
      <c r="F71" s="87">
        <f t="shared" si="9"/>
        <v>217</v>
      </c>
      <c r="G71" s="87">
        <f t="shared" si="10"/>
        <v>7</v>
      </c>
      <c r="H71" s="87">
        <f t="shared" si="11"/>
        <v>1</v>
      </c>
      <c r="I71" s="88">
        <f>I70</f>
        <v>316</v>
      </c>
      <c r="J71" s="88">
        <f>J70</f>
        <v>137</v>
      </c>
      <c r="K71" s="88">
        <f>K70</f>
        <v>453</v>
      </c>
      <c r="L71" s="88">
        <f>L70</f>
        <v>11</v>
      </c>
      <c r="M71" s="88">
        <f>M70</f>
        <v>2</v>
      </c>
    </row>
    <row r="72" spans="1:13" ht="12.75" customHeight="1">
      <c r="A72" s="112">
        <f>1+A70</f>
        <v>33</v>
      </c>
      <c r="B72" s="81">
        <v>77</v>
      </c>
      <c r="C72" s="82" t="str">
        <f aca="true" t="shared" si="12" ref="C72:C103">VLOOKUP(B72,dv,3)</f>
        <v>Běhoun Jaroslav</v>
      </c>
      <c r="D72" s="83">
        <f aca="true" t="shared" si="13" ref="D72:D103">VLOOKUP(B72,dv,9)</f>
        <v>132</v>
      </c>
      <c r="E72" s="83">
        <f aca="true" t="shared" si="14" ref="E72:E103">VLOOKUP(B72,dv,10)</f>
        <v>67</v>
      </c>
      <c r="F72" s="83">
        <f aca="true" t="shared" si="15" ref="F72:F103">VLOOKUP(B72,dv,11)</f>
        <v>199</v>
      </c>
      <c r="G72" s="83">
        <f aca="true" t="shared" si="16" ref="G72:G103">VLOOKUP(B72,dv,12)</f>
        <v>3</v>
      </c>
      <c r="H72" s="83">
        <f aca="true" t="shared" si="17" ref="H72:H103">VLOOKUP(B72,dv,13)</f>
        <v>0</v>
      </c>
      <c r="I72" s="83">
        <f>D72+D73</f>
        <v>285</v>
      </c>
      <c r="J72" s="83">
        <f>E72+E73</f>
        <v>164</v>
      </c>
      <c r="K72" s="89">
        <f>F72+F73</f>
        <v>449</v>
      </c>
      <c r="L72" s="83">
        <f>G72+G73</f>
        <v>5</v>
      </c>
      <c r="M72" s="84">
        <f>H72+H73</f>
        <v>2</v>
      </c>
    </row>
    <row r="73" spans="1:13" ht="12.75" customHeight="1">
      <c r="A73" s="113"/>
      <c r="B73" s="85">
        <v>78</v>
      </c>
      <c r="C73" s="86" t="str">
        <f t="shared" si="12"/>
        <v>Ivan Josef</v>
      </c>
      <c r="D73" s="87">
        <f t="shared" si="13"/>
        <v>153</v>
      </c>
      <c r="E73" s="87">
        <f t="shared" si="14"/>
        <v>97</v>
      </c>
      <c r="F73" s="87">
        <f t="shared" si="15"/>
        <v>250</v>
      </c>
      <c r="G73" s="87">
        <f t="shared" si="16"/>
        <v>2</v>
      </c>
      <c r="H73" s="87">
        <f t="shared" si="17"/>
        <v>2</v>
      </c>
      <c r="I73" s="88">
        <f>I72</f>
        <v>285</v>
      </c>
      <c r="J73" s="88">
        <f>J72</f>
        <v>164</v>
      </c>
      <c r="K73" s="88">
        <f>K72</f>
        <v>449</v>
      </c>
      <c r="L73" s="88">
        <f>L72</f>
        <v>5</v>
      </c>
      <c r="M73" s="88">
        <f>M72</f>
        <v>2</v>
      </c>
    </row>
    <row r="74" spans="1:13" ht="12.75" customHeight="1">
      <c r="A74" s="112">
        <f>1+A72</f>
        <v>34</v>
      </c>
      <c r="B74" s="81">
        <v>19</v>
      </c>
      <c r="C74" s="82" t="str">
        <f t="shared" si="12"/>
        <v>Kalců Iva</v>
      </c>
      <c r="D74" s="83">
        <f t="shared" si="13"/>
        <v>158</v>
      </c>
      <c r="E74" s="83">
        <f t="shared" si="14"/>
        <v>67</v>
      </c>
      <c r="F74" s="83">
        <f t="shared" si="15"/>
        <v>225</v>
      </c>
      <c r="G74" s="83">
        <f t="shared" si="16"/>
        <v>6</v>
      </c>
      <c r="H74" s="83">
        <f t="shared" si="17"/>
        <v>0</v>
      </c>
      <c r="I74" s="83">
        <f>D74+D75</f>
        <v>328</v>
      </c>
      <c r="J74" s="83">
        <f>E74+E75</f>
        <v>120</v>
      </c>
      <c r="K74" s="89">
        <f>F74+F75</f>
        <v>448</v>
      </c>
      <c r="L74" s="83">
        <f>G74+G75</f>
        <v>15</v>
      </c>
      <c r="M74" s="84">
        <f>H74+H75</f>
        <v>1</v>
      </c>
    </row>
    <row r="75" spans="1:13" ht="12.75" customHeight="1">
      <c r="A75" s="113"/>
      <c r="B75" s="85">
        <v>20</v>
      </c>
      <c r="C75" s="86" t="str">
        <f t="shared" si="12"/>
        <v>Kalců Petr</v>
      </c>
      <c r="D75" s="87">
        <f t="shared" si="13"/>
        <v>170</v>
      </c>
      <c r="E75" s="87">
        <f t="shared" si="14"/>
        <v>53</v>
      </c>
      <c r="F75" s="87">
        <f t="shared" si="15"/>
        <v>223</v>
      </c>
      <c r="G75" s="87">
        <f t="shared" si="16"/>
        <v>9</v>
      </c>
      <c r="H75" s="87">
        <f t="shared" si="17"/>
        <v>1</v>
      </c>
      <c r="I75" s="88">
        <f>I74</f>
        <v>328</v>
      </c>
      <c r="J75" s="88">
        <f>J74</f>
        <v>120</v>
      </c>
      <c r="K75" s="88">
        <f>K74</f>
        <v>448</v>
      </c>
      <c r="L75" s="88">
        <f>L74</f>
        <v>15</v>
      </c>
      <c r="M75" s="88">
        <f>M74</f>
        <v>1</v>
      </c>
    </row>
    <row r="76" spans="1:13" ht="12.75" customHeight="1">
      <c r="A76" s="112">
        <f>1+A74</f>
        <v>35</v>
      </c>
      <c r="B76" s="91">
        <v>27</v>
      </c>
      <c r="C76" s="82" t="str">
        <f t="shared" si="12"/>
        <v>Ing. Berger Jiří</v>
      </c>
      <c r="D76" s="83">
        <f t="shared" si="13"/>
        <v>158</v>
      </c>
      <c r="E76" s="83">
        <f t="shared" si="14"/>
        <v>65</v>
      </c>
      <c r="F76" s="83">
        <f t="shared" si="15"/>
        <v>223</v>
      </c>
      <c r="G76" s="83">
        <f t="shared" si="16"/>
        <v>11</v>
      </c>
      <c r="H76" s="83">
        <f t="shared" si="17"/>
        <v>0</v>
      </c>
      <c r="I76" s="83">
        <f>D76+D77</f>
        <v>319</v>
      </c>
      <c r="J76" s="83">
        <f>E76+E77</f>
        <v>123</v>
      </c>
      <c r="K76" s="89">
        <f>F76+F77</f>
        <v>442</v>
      </c>
      <c r="L76" s="83">
        <f>G76+G77</f>
        <v>17</v>
      </c>
      <c r="M76" s="84">
        <f>H76+H77</f>
        <v>1</v>
      </c>
    </row>
    <row r="77" spans="1:13" ht="12.75" customHeight="1">
      <c r="A77" s="113"/>
      <c r="B77" s="85">
        <v>28</v>
      </c>
      <c r="C77" s="86" t="str">
        <f t="shared" si="12"/>
        <v>Novák Radek</v>
      </c>
      <c r="D77" s="87">
        <f t="shared" si="13"/>
        <v>161</v>
      </c>
      <c r="E77" s="87">
        <f t="shared" si="14"/>
        <v>58</v>
      </c>
      <c r="F77" s="87">
        <f t="shared" si="15"/>
        <v>219</v>
      </c>
      <c r="G77" s="87">
        <f t="shared" si="16"/>
        <v>6</v>
      </c>
      <c r="H77" s="87">
        <f t="shared" si="17"/>
        <v>1</v>
      </c>
      <c r="I77" s="88">
        <f>I76</f>
        <v>319</v>
      </c>
      <c r="J77" s="88">
        <f>J76</f>
        <v>123</v>
      </c>
      <c r="K77" s="88">
        <f>K76</f>
        <v>442</v>
      </c>
      <c r="L77" s="88">
        <f>L76</f>
        <v>17</v>
      </c>
      <c r="M77" s="88">
        <f>M76</f>
        <v>1</v>
      </c>
    </row>
    <row r="78" spans="1:13" ht="12.75" customHeight="1">
      <c r="A78" s="112">
        <f>1+A76</f>
        <v>36</v>
      </c>
      <c r="B78" s="81">
        <v>37</v>
      </c>
      <c r="C78" s="82" t="str">
        <f t="shared" si="12"/>
        <v>Fremr Martin</v>
      </c>
      <c r="D78" s="83">
        <f t="shared" si="13"/>
        <v>174</v>
      </c>
      <c r="E78" s="83">
        <f t="shared" si="14"/>
        <v>80</v>
      </c>
      <c r="F78" s="83">
        <f t="shared" si="15"/>
        <v>254</v>
      </c>
      <c r="G78" s="83">
        <f t="shared" si="16"/>
        <v>6</v>
      </c>
      <c r="H78" s="83">
        <f t="shared" si="17"/>
        <v>4</v>
      </c>
      <c r="I78" s="83">
        <f>D78+D79</f>
        <v>318</v>
      </c>
      <c r="J78" s="83">
        <f>E78+E79</f>
        <v>122</v>
      </c>
      <c r="K78" s="89">
        <f>F78+F79</f>
        <v>440</v>
      </c>
      <c r="L78" s="83">
        <f>G78+G79</f>
        <v>23</v>
      </c>
      <c r="M78" s="84">
        <f>H78+H79</f>
        <v>5</v>
      </c>
    </row>
    <row r="79" spans="1:13" ht="12.75" customHeight="1">
      <c r="A79" s="113"/>
      <c r="B79" s="85">
        <v>40</v>
      </c>
      <c r="C79" s="86" t="str">
        <f t="shared" si="12"/>
        <v>Mansfeld Ivan</v>
      </c>
      <c r="D79" s="87">
        <f t="shared" si="13"/>
        <v>144</v>
      </c>
      <c r="E79" s="87">
        <f t="shared" si="14"/>
        <v>42</v>
      </c>
      <c r="F79" s="87">
        <f t="shared" si="15"/>
        <v>186</v>
      </c>
      <c r="G79" s="87">
        <f t="shared" si="16"/>
        <v>17</v>
      </c>
      <c r="H79" s="87">
        <f t="shared" si="17"/>
        <v>1</v>
      </c>
      <c r="I79" s="88">
        <f>I78</f>
        <v>318</v>
      </c>
      <c r="J79" s="88">
        <f>J78</f>
        <v>122</v>
      </c>
      <c r="K79" s="88">
        <f>K78</f>
        <v>440</v>
      </c>
      <c r="L79" s="88">
        <f>L78</f>
        <v>23</v>
      </c>
      <c r="M79" s="88">
        <f>M78</f>
        <v>5</v>
      </c>
    </row>
    <row r="80" spans="1:13" ht="12.75" customHeight="1">
      <c r="A80" s="112">
        <f>1+A78</f>
        <v>37</v>
      </c>
      <c r="B80" s="81">
        <v>15</v>
      </c>
      <c r="C80" s="82" t="str">
        <f t="shared" si="12"/>
        <v>Kyncl Roman</v>
      </c>
      <c r="D80" s="83">
        <f t="shared" si="13"/>
        <v>182</v>
      </c>
      <c r="E80" s="83">
        <f t="shared" si="14"/>
        <v>50</v>
      </c>
      <c r="F80" s="83">
        <f t="shared" si="15"/>
        <v>232</v>
      </c>
      <c r="G80" s="83">
        <f t="shared" si="16"/>
        <v>7</v>
      </c>
      <c r="H80" s="83">
        <f t="shared" si="17"/>
        <v>2</v>
      </c>
      <c r="I80" s="83">
        <f>D80+D81</f>
        <v>330</v>
      </c>
      <c r="J80" s="83">
        <f>E80+E81</f>
        <v>108</v>
      </c>
      <c r="K80" s="89">
        <f>F80+F81</f>
        <v>438</v>
      </c>
      <c r="L80" s="83">
        <f>G80+G81</f>
        <v>16</v>
      </c>
      <c r="M80" s="84">
        <f>H80+H81</f>
        <v>2</v>
      </c>
    </row>
    <row r="81" spans="1:13" ht="12.75" customHeight="1">
      <c r="A81" s="113"/>
      <c r="B81" s="85">
        <v>16</v>
      </c>
      <c r="C81" s="86" t="str">
        <f t="shared" si="12"/>
        <v>Sládková Naďa</v>
      </c>
      <c r="D81" s="87">
        <f t="shared" si="13"/>
        <v>148</v>
      </c>
      <c r="E81" s="87">
        <f t="shared" si="14"/>
        <v>58</v>
      </c>
      <c r="F81" s="87">
        <f t="shared" si="15"/>
        <v>206</v>
      </c>
      <c r="G81" s="87">
        <f t="shared" si="16"/>
        <v>9</v>
      </c>
      <c r="H81" s="87">
        <f t="shared" si="17"/>
        <v>0</v>
      </c>
      <c r="I81" s="88">
        <f>I80</f>
        <v>330</v>
      </c>
      <c r="J81" s="88">
        <f>J80</f>
        <v>108</v>
      </c>
      <c r="K81" s="88">
        <f>K80</f>
        <v>438</v>
      </c>
      <c r="L81" s="88">
        <f>L80</f>
        <v>16</v>
      </c>
      <c r="M81" s="88">
        <f>M80</f>
        <v>2</v>
      </c>
    </row>
    <row r="82" spans="1:13" ht="12.75" customHeight="1">
      <c r="A82" s="112">
        <f>1+A80</f>
        <v>38</v>
      </c>
      <c r="B82" s="81">
        <v>69</v>
      </c>
      <c r="C82" s="82" t="str">
        <f t="shared" si="12"/>
        <v>Krsková Tereza</v>
      </c>
      <c r="D82" s="83">
        <f t="shared" si="13"/>
        <v>154</v>
      </c>
      <c r="E82" s="83">
        <f t="shared" si="14"/>
        <v>59</v>
      </c>
      <c r="F82" s="83">
        <f t="shared" si="15"/>
        <v>213</v>
      </c>
      <c r="G82" s="83">
        <f t="shared" si="16"/>
        <v>7</v>
      </c>
      <c r="H82" s="83">
        <f t="shared" si="17"/>
        <v>1</v>
      </c>
      <c r="I82" s="83">
        <f>D82+D83</f>
        <v>309</v>
      </c>
      <c r="J82" s="83">
        <f>E82+E83</f>
        <v>127</v>
      </c>
      <c r="K82" s="89">
        <f>F82+F83</f>
        <v>436</v>
      </c>
      <c r="L82" s="83">
        <f>G82+G83</f>
        <v>16</v>
      </c>
      <c r="M82" s="84">
        <f>H82+H83</f>
        <v>1</v>
      </c>
    </row>
    <row r="83" spans="1:13" ht="12.75" customHeight="1">
      <c r="A83" s="113"/>
      <c r="B83" s="85">
        <v>62</v>
      </c>
      <c r="C83" s="86" t="str">
        <f t="shared" si="12"/>
        <v>Krsková Ilona</v>
      </c>
      <c r="D83" s="87">
        <f t="shared" si="13"/>
        <v>155</v>
      </c>
      <c r="E83" s="87">
        <f t="shared" si="14"/>
        <v>68</v>
      </c>
      <c r="F83" s="87">
        <f t="shared" si="15"/>
        <v>223</v>
      </c>
      <c r="G83" s="87">
        <f t="shared" si="16"/>
        <v>9</v>
      </c>
      <c r="H83" s="87">
        <f t="shared" si="17"/>
        <v>0</v>
      </c>
      <c r="I83" s="88">
        <f>I82</f>
        <v>309</v>
      </c>
      <c r="J83" s="88">
        <f>J82</f>
        <v>127</v>
      </c>
      <c r="K83" s="88">
        <f>K82</f>
        <v>436</v>
      </c>
      <c r="L83" s="88">
        <f>L82</f>
        <v>16</v>
      </c>
      <c r="M83" s="88">
        <f>M82</f>
        <v>1</v>
      </c>
    </row>
    <row r="84" spans="1:13" ht="12.75" customHeight="1">
      <c r="A84" s="112">
        <f>1+A82</f>
        <v>39</v>
      </c>
      <c r="B84" s="81">
        <v>29</v>
      </c>
      <c r="C84" s="82" t="str">
        <f t="shared" si="12"/>
        <v>Rygl Vladimír</v>
      </c>
      <c r="D84" s="83">
        <f t="shared" si="13"/>
        <v>164</v>
      </c>
      <c r="E84" s="83">
        <f t="shared" si="14"/>
        <v>63</v>
      </c>
      <c r="F84" s="83">
        <f t="shared" si="15"/>
        <v>227</v>
      </c>
      <c r="G84" s="83">
        <f t="shared" si="16"/>
        <v>5</v>
      </c>
      <c r="H84" s="83">
        <f t="shared" si="17"/>
        <v>1</v>
      </c>
      <c r="I84" s="83">
        <f>D84+D85</f>
        <v>314</v>
      </c>
      <c r="J84" s="83">
        <f>E84+E85</f>
        <v>122</v>
      </c>
      <c r="K84" s="89">
        <f>F84+F85</f>
        <v>436</v>
      </c>
      <c r="L84" s="83">
        <f>G84+G85</f>
        <v>12</v>
      </c>
      <c r="M84" s="84">
        <f>H84+H85</f>
        <v>1</v>
      </c>
    </row>
    <row r="85" spans="1:13" ht="12.75" customHeight="1">
      <c r="A85" s="113"/>
      <c r="B85" s="85">
        <v>30</v>
      </c>
      <c r="C85" s="86" t="str">
        <f t="shared" si="12"/>
        <v>Kuneš Zdeněk</v>
      </c>
      <c r="D85" s="87">
        <f t="shared" si="13"/>
        <v>150</v>
      </c>
      <c r="E85" s="87">
        <f t="shared" si="14"/>
        <v>59</v>
      </c>
      <c r="F85" s="87">
        <f t="shared" si="15"/>
        <v>209</v>
      </c>
      <c r="G85" s="87">
        <f t="shared" si="16"/>
        <v>7</v>
      </c>
      <c r="H85" s="87">
        <f t="shared" si="17"/>
        <v>0</v>
      </c>
      <c r="I85" s="88">
        <f>I84</f>
        <v>314</v>
      </c>
      <c r="J85" s="88">
        <f>J84</f>
        <v>122</v>
      </c>
      <c r="K85" s="88">
        <f>K84</f>
        <v>436</v>
      </c>
      <c r="L85" s="88">
        <f>L84</f>
        <v>12</v>
      </c>
      <c r="M85" s="88">
        <f>M84</f>
        <v>1</v>
      </c>
    </row>
    <row r="86" spans="1:13" ht="12.75" customHeight="1">
      <c r="A86" s="112">
        <f>1+A84</f>
        <v>40</v>
      </c>
      <c r="B86" s="81">
        <v>38</v>
      </c>
      <c r="C86" s="82" t="str">
        <f t="shared" si="12"/>
        <v>Fremrová Jarmila</v>
      </c>
      <c r="D86" s="83">
        <f t="shared" si="13"/>
        <v>158</v>
      </c>
      <c r="E86" s="83">
        <f t="shared" si="14"/>
        <v>57</v>
      </c>
      <c r="F86" s="83">
        <f t="shared" si="15"/>
        <v>215</v>
      </c>
      <c r="G86" s="83">
        <f t="shared" si="16"/>
        <v>4</v>
      </c>
      <c r="H86" s="83">
        <f t="shared" si="17"/>
        <v>0</v>
      </c>
      <c r="I86" s="83">
        <f>D86+D87</f>
        <v>304</v>
      </c>
      <c r="J86" s="83">
        <f>E86+E87</f>
        <v>119</v>
      </c>
      <c r="K86" s="89">
        <f>F86+F87</f>
        <v>423</v>
      </c>
      <c r="L86" s="83">
        <f>G86+G87</f>
        <v>11</v>
      </c>
      <c r="M86" s="84">
        <f>H86+H87</f>
        <v>0</v>
      </c>
    </row>
    <row r="87" spans="1:13" ht="12.75" customHeight="1">
      <c r="A87" s="113"/>
      <c r="B87" s="85">
        <v>39</v>
      </c>
      <c r="C87" s="86" t="str">
        <f t="shared" si="12"/>
        <v>Baroch Pavel</v>
      </c>
      <c r="D87" s="87">
        <f t="shared" si="13"/>
        <v>146</v>
      </c>
      <c r="E87" s="87">
        <f t="shared" si="14"/>
        <v>62</v>
      </c>
      <c r="F87" s="87">
        <f t="shared" si="15"/>
        <v>208</v>
      </c>
      <c r="G87" s="87">
        <f t="shared" si="16"/>
        <v>7</v>
      </c>
      <c r="H87" s="87">
        <f t="shared" si="17"/>
        <v>0</v>
      </c>
      <c r="I87" s="88">
        <f>I86</f>
        <v>304</v>
      </c>
      <c r="J87" s="88">
        <f>J86</f>
        <v>119</v>
      </c>
      <c r="K87" s="88">
        <f>K86</f>
        <v>423</v>
      </c>
      <c r="L87" s="88">
        <f>L86</f>
        <v>11</v>
      </c>
      <c r="M87" s="88">
        <f>M86</f>
        <v>0</v>
      </c>
    </row>
    <row r="88" spans="1:13" ht="12.75" customHeight="1">
      <c r="A88" s="112">
        <f>1+A86</f>
        <v>41</v>
      </c>
      <c r="B88" s="81">
        <v>65</v>
      </c>
      <c r="C88" s="82" t="str">
        <f t="shared" si="12"/>
        <v>Vernerová Petra</v>
      </c>
      <c r="D88" s="83">
        <f t="shared" si="13"/>
        <v>145</v>
      </c>
      <c r="E88" s="83">
        <f t="shared" si="14"/>
        <v>43</v>
      </c>
      <c r="F88" s="83">
        <f t="shared" si="15"/>
        <v>188</v>
      </c>
      <c r="G88" s="83">
        <f t="shared" si="16"/>
        <v>15</v>
      </c>
      <c r="H88" s="83">
        <f t="shared" si="17"/>
        <v>0</v>
      </c>
      <c r="I88" s="83">
        <f>D88+D89</f>
        <v>289</v>
      </c>
      <c r="J88" s="83">
        <f>E88+E89</f>
        <v>120</v>
      </c>
      <c r="K88" s="89">
        <f>F88+F89</f>
        <v>409</v>
      </c>
      <c r="L88" s="83">
        <f>G88+G89</f>
        <v>21</v>
      </c>
      <c r="M88" s="84">
        <f>H88+H89</f>
        <v>1</v>
      </c>
    </row>
    <row r="89" spans="1:13" ht="12.75" customHeight="1">
      <c r="A89" s="113"/>
      <c r="B89" s="85">
        <v>66</v>
      </c>
      <c r="C89" s="86" t="str">
        <f t="shared" si="12"/>
        <v>Vágner Jiří</v>
      </c>
      <c r="D89" s="87">
        <f t="shared" si="13"/>
        <v>144</v>
      </c>
      <c r="E89" s="87">
        <f t="shared" si="14"/>
        <v>77</v>
      </c>
      <c r="F89" s="87">
        <f t="shared" si="15"/>
        <v>221</v>
      </c>
      <c r="G89" s="87">
        <f t="shared" si="16"/>
        <v>6</v>
      </c>
      <c r="H89" s="87">
        <f t="shared" si="17"/>
        <v>1</v>
      </c>
      <c r="I89" s="88">
        <f>I88</f>
        <v>289</v>
      </c>
      <c r="J89" s="88">
        <f>J88</f>
        <v>120</v>
      </c>
      <c r="K89" s="88">
        <f>K88</f>
        <v>409</v>
      </c>
      <c r="L89" s="88">
        <f>L88</f>
        <v>21</v>
      </c>
      <c r="M89" s="88">
        <f>M88</f>
        <v>1</v>
      </c>
    </row>
    <row r="90" spans="1:13" ht="12.75" customHeight="1">
      <c r="A90" s="112">
        <f>1+A88</f>
        <v>42</v>
      </c>
      <c r="B90" s="81">
        <v>95</v>
      </c>
      <c r="C90" s="82" t="str">
        <f t="shared" si="12"/>
        <v>Novák Luděk</v>
      </c>
      <c r="D90" s="83">
        <f t="shared" si="13"/>
        <v>148</v>
      </c>
      <c r="E90" s="83">
        <f t="shared" si="14"/>
        <v>44</v>
      </c>
      <c r="F90" s="83">
        <f t="shared" si="15"/>
        <v>192</v>
      </c>
      <c r="G90" s="83">
        <f t="shared" si="16"/>
        <v>12</v>
      </c>
      <c r="H90" s="83">
        <f t="shared" si="17"/>
        <v>0</v>
      </c>
      <c r="I90" s="83">
        <f>D90+D91</f>
        <v>320</v>
      </c>
      <c r="J90" s="83">
        <f>E90+E91</f>
        <v>89</v>
      </c>
      <c r="K90" s="89">
        <f>F90+F91</f>
        <v>409</v>
      </c>
      <c r="L90" s="83">
        <f>G90+G91</f>
        <v>22</v>
      </c>
      <c r="M90" s="84">
        <f>H90+H91</f>
        <v>2</v>
      </c>
    </row>
    <row r="91" spans="1:13" ht="12.75" customHeight="1">
      <c r="A91" s="113"/>
      <c r="B91" s="85">
        <v>96</v>
      </c>
      <c r="C91" s="86" t="str">
        <f t="shared" si="12"/>
        <v>Macků Robert</v>
      </c>
      <c r="D91" s="87">
        <f t="shared" si="13"/>
        <v>172</v>
      </c>
      <c r="E91" s="87">
        <f t="shared" si="14"/>
        <v>45</v>
      </c>
      <c r="F91" s="87">
        <f t="shared" si="15"/>
        <v>217</v>
      </c>
      <c r="G91" s="87">
        <f t="shared" si="16"/>
        <v>10</v>
      </c>
      <c r="H91" s="87">
        <f t="shared" si="17"/>
        <v>2</v>
      </c>
      <c r="I91" s="88">
        <f>I90</f>
        <v>320</v>
      </c>
      <c r="J91" s="88">
        <f>J90</f>
        <v>89</v>
      </c>
      <c r="K91" s="88">
        <f>K90</f>
        <v>409</v>
      </c>
      <c r="L91" s="88">
        <f>L90</f>
        <v>22</v>
      </c>
      <c r="M91" s="88">
        <f>M90</f>
        <v>2</v>
      </c>
    </row>
    <row r="92" spans="1:13" ht="12.75" customHeight="1">
      <c r="A92" s="112">
        <f>1+A90</f>
        <v>43</v>
      </c>
      <c r="B92" s="81">
        <v>105</v>
      </c>
      <c r="C92" s="82" t="str">
        <f t="shared" si="12"/>
        <v>Kaňa Vladimír</v>
      </c>
      <c r="D92" s="83">
        <f t="shared" si="13"/>
        <v>148</v>
      </c>
      <c r="E92" s="83">
        <f t="shared" si="14"/>
        <v>41</v>
      </c>
      <c r="F92" s="83">
        <f t="shared" si="15"/>
        <v>189</v>
      </c>
      <c r="G92" s="83">
        <f t="shared" si="16"/>
        <v>11</v>
      </c>
      <c r="H92" s="83">
        <f t="shared" si="17"/>
        <v>0</v>
      </c>
      <c r="I92" s="83">
        <f>D92+D93</f>
        <v>295</v>
      </c>
      <c r="J92" s="83">
        <f>E92+E93</f>
        <v>109</v>
      </c>
      <c r="K92" s="89">
        <f>F92+F93</f>
        <v>404</v>
      </c>
      <c r="L92" s="83">
        <f>G92+G93</f>
        <v>21</v>
      </c>
      <c r="M92" s="84">
        <f>H92+H93</f>
        <v>2</v>
      </c>
    </row>
    <row r="93" spans="1:13" ht="12.75" customHeight="1">
      <c r="A93" s="113"/>
      <c r="B93" s="85">
        <v>106</v>
      </c>
      <c r="C93" s="86" t="str">
        <f t="shared" si="12"/>
        <v>Žilka Ludvík</v>
      </c>
      <c r="D93" s="87">
        <f t="shared" si="13"/>
        <v>147</v>
      </c>
      <c r="E93" s="87">
        <f t="shared" si="14"/>
        <v>68</v>
      </c>
      <c r="F93" s="87">
        <f t="shared" si="15"/>
        <v>215</v>
      </c>
      <c r="G93" s="87">
        <f t="shared" si="16"/>
        <v>10</v>
      </c>
      <c r="H93" s="87">
        <f t="shared" si="17"/>
        <v>2</v>
      </c>
      <c r="I93" s="88">
        <f>I92</f>
        <v>295</v>
      </c>
      <c r="J93" s="88">
        <f>J92</f>
        <v>109</v>
      </c>
      <c r="K93" s="88">
        <f>K92</f>
        <v>404</v>
      </c>
      <c r="L93" s="88">
        <f>L92</f>
        <v>21</v>
      </c>
      <c r="M93" s="88">
        <f>M92</f>
        <v>2</v>
      </c>
    </row>
    <row r="94" spans="1:13" ht="12.75" customHeight="1">
      <c r="A94" s="112">
        <f>1+A92</f>
        <v>44</v>
      </c>
      <c r="B94" s="81">
        <v>75</v>
      </c>
      <c r="C94" s="82" t="str">
        <f t="shared" si="12"/>
        <v>Vláčil Miroslav</v>
      </c>
      <c r="D94" s="83">
        <f t="shared" si="13"/>
        <v>141</v>
      </c>
      <c r="E94" s="83">
        <f t="shared" si="14"/>
        <v>49</v>
      </c>
      <c r="F94" s="83">
        <f t="shared" si="15"/>
        <v>190</v>
      </c>
      <c r="G94" s="83">
        <f t="shared" si="16"/>
        <v>9</v>
      </c>
      <c r="H94" s="83">
        <f t="shared" si="17"/>
        <v>0</v>
      </c>
      <c r="I94" s="83">
        <f>D94+D95</f>
        <v>281</v>
      </c>
      <c r="J94" s="83">
        <f>E94+E95</f>
        <v>109</v>
      </c>
      <c r="K94" s="89">
        <f>F94+F95</f>
        <v>390</v>
      </c>
      <c r="L94" s="83">
        <f>G94+G95</f>
        <v>17</v>
      </c>
      <c r="M94" s="84">
        <f>H94+H95</f>
        <v>1</v>
      </c>
    </row>
    <row r="95" spans="1:13" ht="12.75" customHeight="1">
      <c r="A95" s="113"/>
      <c r="B95" s="85">
        <v>76</v>
      </c>
      <c r="C95" s="86" t="str">
        <f t="shared" si="12"/>
        <v>Belay Petr</v>
      </c>
      <c r="D95" s="87">
        <f t="shared" si="13"/>
        <v>140</v>
      </c>
      <c r="E95" s="87">
        <f t="shared" si="14"/>
        <v>60</v>
      </c>
      <c r="F95" s="87">
        <f t="shared" si="15"/>
        <v>200</v>
      </c>
      <c r="G95" s="87">
        <f t="shared" si="16"/>
        <v>8</v>
      </c>
      <c r="H95" s="87">
        <f t="shared" si="17"/>
        <v>1</v>
      </c>
      <c r="I95" s="88">
        <f>I94</f>
        <v>281</v>
      </c>
      <c r="J95" s="88">
        <f>J94</f>
        <v>109</v>
      </c>
      <c r="K95" s="88">
        <f>K94</f>
        <v>390</v>
      </c>
      <c r="L95" s="88">
        <f>L94</f>
        <v>17</v>
      </c>
      <c r="M95" s="88">
        <f>M94</f>
        <v>1</v>
      </c>
    </row>
    <row r="96" spans="1:13" ht="12.75" customHeight="1">
      <c r="A96" s="112">
        <f>1+A94</f>
        <v>45</v>
      </c>
      <c r="B96" s="81">
        <v>21</v>
      </c>
      <c r="C96" s="82" t="str">
        <f t="shared" si="12"/>
        <v>Kulichová Dagmar</v>
      </c>
      <c r="D96" s="83">
        <f t="shared" si="13"/>
        <v>140</v>
      </c>
      <c r="E96" s="83">
        <f t="shared" si="14"/>
        <v>44</v>
      </c>
      <c r="F96" s="83">
        <f t="shared" si="15"/>
        <v>184</v>
      </c>
      <c r="G96" s="83">
        <f t="shared" si="16"/>
        <v>12</v>
      </c>
      <c r="H96" s="83">
        <f t="shared" si="17"/>
        <v>0</v>
      </c>
      <c r="I96" s="83">
        <f>D96+D97</f>
        <v>283</v>
      </c>
      <c r="J96" s="83">
        <f>E96+E97</f>
        <v>106</v>
      </c>
      <c r="K96" s="89">
        <f>F96+F97</f>
        <v>389</v>
      </c>
      <c r="L96" s="83">
        <f>G96+G97</f>
        <v>21</v>
      </c>
      <c r="M96" s="84">
        <f>H96+H97</f>
        <v>1</v>
      </c>
    </row>
    <row r="97" spans="1:13" ht="12.75" customHeight="1">
      <c r="A97" s="113"/>
      <c r="B97" s="85">
        <v>22</v>
      </c>
      <c r="C97" s="86" t="str">
        <f t="shared" si="12"/>
        <v>Schrabal Viktor</v>
      </c>
      <c r="D97" s="87">
        <f t="shared" si="13"/>
        <v>143</v>
      </c>
      <c r="E97" s="87">
        <f t="shared" si="14"/>
        <v>62</v>
      </c>
      <c r="F97" s="87">
        <f t="shared" si="15"/>
        <v>205</v>
      </c>
      <c r="G97" s="87">
        <f t="shared" si="16"/>
        <v>9</v>
      </c>
      <c r="H97" s="87">
        <f t="shared" si="17"/>
        <v>1</v>
      </c>
      <c r="I97" s="88">
        <f>I96</f>
        <v>283</v>
      </c>
      <c r="J97" s="88">
        <f>J96</f>
        <v>106</v>
      </c>
      <c r="K97" s="88">
        <f>K96</f>
        <v>389</v>
      </c>
      <c r="L97" s="88">
        <f>L96</f>
        <v>21</v>
      </c>
      <c r="M97" s="88">
        <f>M96</f>
        <v>1</v>
      </c>
    </row>
    <row r="98" spans="1:13" ht="12.75" customHeight="1">
      <c r="A98" s="112">
        <f>1+A96</f>
        <v>46</v>
      </c>
      <c r="B98" s="81">
        <v>71</v>
      </c>
      <c r="C98" s="82" t="str">
        <f t="shared" si="12"/>
        <v>Kozáková Naďa</v>
      </c>
      <c r="D98" s="83">
        <f t="shared" si="13"/>
        <v>145</v>
      </c>
      <c r="E98" s="83">
        <f t="shared" si="14"/>
        <v>61</v>
      </c>
      <c r="F98" s="83">
        <f t="shared" si="15"/>
        <v>206</v>
      </c>
      <c r="G98" s="83">
        <f t="shared" si="16"/>
        <v>7</v>
      </c>
      <c r="H98" s="83">
        <f t="shared" si="17"/>
        <v>0</v>
      </c>
      <c r="I98" s="83">
        <f>D98+D99</f>
        <v>269</v>
      </c>
      <c r="J98" s="83">
        <f>E98+E99</f>
        <v>112</v>
      </c>
      <c r="K98" s="89">
        <f>F98+F99</f>
        <v>381</v>
      </c>
      <c r="L98" s="83">
        <f>G98+G99</f>
        <v>16</v>
      </c>
      <c r="M98" s="84">
        <f>H98+H99</f>
        <v>0</v>
      </c>
    </row>
    <row r="99" spans="1:13" ht="12.75" customHeight="1">
      <c r="A99" s="113"/>
      <c r="B99" s="85">
        <v>72</v>
      </c>
      <c r="C99" s="86" t="str">
        <f t="shared" si="12"/>
        <v>Neumanová Dagmar</v>
      </c>
      <c r="D99" s="87">
        <f t="shared" si="13"/>
        <v>124</v>
      </c>
      <c r="E99" s="87">
        <f t="shared" si="14"/>
        <v>51</v>
      </c>
      <c r="F99" s="87">
        <f t="shared" si="15"/>
        <v>175</v>
      </c>
      <c r="G99" s="87">
        <f t="shared" si="16"/>
        <v>9</v>
      </c>
      <c r="H99" s="87">
        <f t="shared" si="17"/>
        <v>0</v>
      </c>
      <c r="I99" s="88">
        <f>I98</f>
        <v>269</v>
      </c>
      <c r="J99" s="88">
        <f>J98</f>
        <v>112</v>
      </c>
      <c r="K99" s="88">
        <f>K98</f>
        <v>381</v>
      </c>
      <c r="L99" s="88">
        <f>L98</f>
        <v>16</v>
      </c>
      <c r="M99" s="88">
        <f>M98</f>
        <v>0</v>
      </c>
    </row>
    <row r="100" spans="1:13" ht="12.75" customHeight="1">
      <c r="A100" s="112">
        <f>1+A98</f>
        <v>47</v>
      </c>
      <c r="B100" s="81">
        <v>25</v>
      </c>
      <c r="C100" s="82" t="str">
        <f t="shared" si="12"/>
        <v>Klacek Jaroslav</v>
      </c>
      <c r="D100" s="83">
        <f t="shared" si="13"/>
        <v>131</v>
      </c>
      <c r="E100" s="83">
        <f t="shared" si="14"/>
        <v>44</v>
      </c>
      <c r="F100" s="83">
        <f t="shared" si="15"/>
        <v>175</v>
      </c>
      <c r="G100" s="83">
        <f t="shared" si="16"/>
        <v>15</v>
      </c>
      <c r="H100" s="83">
        <f t="shared" si="17"/>
        <v>1</v>
      </c>
      <c r="I100" s="83">
        <f>D100+D101</f>
        <v>233</v>
      </c>
      <c r="J100" s="83">
        <f>E100+E101</f>
        <v>79</v>
      </c>
      <c r="K100" s="89">
        <f>F100+F101</f>
        <v>312</v>
      </c>
      <c r="L100" s="83">
        <f>G100+G101</f>
        <v>42</v>
      </c>
      <c r="M100" s="84">
        <f>H100+H101</f>
        <v>1</v>
      </c>
    </row>
    <row r="101" spans="1:13" ht="12.75" customHeight="1">
      <c r="A101" s="113"/>
      <c r="B101" s="85">
        <v>26</v>
      </c>
      <c r="C101" s="86" t="str">
        <f t="shared" si="12"/>
        <v>Hajská Lenka</v>
      </c>
      <c r="D101" s="87">
        <f t="shared" si="13"/>
        <v>102</v>
      </c>
      <c r="E101" s="87">
        <f t="shared" si="14"/>
        <v>35</v>
      </c>
      <c r="F101" s="87">
        <f t="shared" si="15"/>
        <v>137</v>
      </c>
      <c r="G101" s="87">
        <f t="shared" si="16"/>
        <v>27</v>
      </c>
      <c r="H101" s="87">
        <f t="shared" si="17"/>
        <v>0</v>
      </c>
      <c r="I101" s="88">
        <f>I100</f>
        <v>233</v>
      </c>
      <c r="J101" s="88">
        <f>J100</f>
        <v>79</v>
      </c>
      <c r="K101" s="88">
        <f>K100</f>
        <v>312</v>
      </c>
      <c r="L101" s="88">
        <f>L100</f>
        <v>42</v>
      </c>
      <c r="M101" s="88">
        <f>M100</f>
        <v>1</v>
      </c>
    </row>
    <row r="102" spans="1:13" ht="12.75" customHeight="1">
      <c r="A102" s="112">
        <f>1+A100</f>
        <v>48</v>
      </c>
      <c r="B102" s="81">
        <v>49</v>
      </c>
      <c r="C102" s="82" t="str">
        <f t="shared" si="12"/>
        <v>Ing. Němeček Jaroslav</v>
      </c>
      <c r="D102" s="83">
        <f t="shared" si="13"/>
        <v>163</v>
      </c>
      <c r="E102" s="83">
        <f t="shared" si="14"/>
        <v>87</v>
      </c>
      <c r="F102" s="83">
        <f t="shared" si="15"/>
        <v>250</v>
      </c>
      <c r="G102" s="83">
        <f t="shared" si="16"/>
        <v>3</v>
      </c>
      <c r="H102" s="83">
        <f t="shared" si="17"/>
        <v>0</v>
      </c>
      <c r="I102" s="83">
        <f>D102+D103</f>
        <v>345</v>
      </c>
      <c r="J102" s="83">
        <f>E102+E103</f>
        <v>175</v>
      </c>
      <c r="K102" s="89">
        <f>F102+F103</f>
        <v>520</v>
      </c>
      <c r="L102" s="83">
        <f>G102+G103</f>
        <v>5</v>
      </c>
      <c r="M102" s="84">
        <f>H102+H103</f>
        <v>3</v>
      </c>
    </row>
    <row r="103" spans="1:13" ht="12.75" customHeight="1">
      <c r="A103" s="113"/>
      <c r="B103" s="85">
        <v>52</v>
      </c>
      <c r="C103" s="86" t="str">
        <f t="shared" si="12"/>
        <v>Hanzlíček David</v>
      </c>
      <c r="D103" s="87">
        <f t="shared" si="13"/>
        <v>182</v>
      </c>
      <c r="E103" s="87">
        <f t="shared" si="14"/>
        <v>88</v>
      </c>
      <c r="F103" s="87">
        <f t="shared" si="15"/>
        <v>270</v>
      </c>
      <c r="G103" s="87">
        <f t="shared" si="16"/>
        <v>2</v>
      </c>
      <c r="H103" s="87">
        <f t="shared" si="17"/>
        <v>3</v>
      </c>
      <c r="I103" s="88">
        <f>I102</f>
        <v>345</v>
      </c>
      <c r="J103" s="88">
        <f>J102</f>
        <v>175</v>
      </c>
      <c r="K103" s="88">
        <f>K102</f>
        <v>520</v>
      </c>
      <c r="L103" s="88">
        <f>L102</f>
        <v>5</v>
      </c>
      <c r="M103" s="88">
        <f>M102</f>
        <v>3</v>
      </c>
    </row>
    <row r="104" spans="1:13" ht="12.75" customHeight="1">
      <c r="A104" s="112">
        <f>1+A102</f>
        <v>49</v>
      </c>
      <c r="B104" s="81">
        <v>50</v>
      </c>
      <c r="C104" s="82" t="str">
        <f aca="true" t="shared" si="18" ref="C104:C123">VLOOKUP(B104,dv,3)</f>
        <v>JUDr. Prokop Jiří</v>
      </c>
      <c r="D104" s="83">
        <f aca="true" t="shared" si="19" ref="D104:D127">VLOOKUP(B104,dv,9)</f>
        <v>179</v>
      </c>
      <c r="E104" s="83">
        <f aca="true" t="shared" si="20" ref="E104:E127">VLOOKUP(B104,dv,10)</f>
        <v>67</v>
      </c>
      <c r="F104" s="83">
        <f aca="true" t="shared" si="21" ref="F104:F127">VLOOKUP(B104,dv,11)</f>
        <v>246</v>
      </c>
      <c r="G104" s="83">
        <f aca="true" t="shared" si="22" ref="G104:G127">VLOOKUP(B104,dv,12)</f>
        <v>2</v>
      </c>
      <c r="H104" s="83">
        <f aca="true" t="shared" si="23" ref="H104:H127">VLOOKUP(B104,dv,13)</f>
        <v>3</v>
      </c>
      <c r="I104" s="83">
        <f>D104+D105</f>
        <v>350</v>
      </c>
      <c r="J104" s="83">
        <f>E104+E105</f>
        <v>134</v>
      </c>
      <c r="K104" s="89">
        <f>F104+F105</f>
        <v>484</v>
      </c>
      <c r="L104" s="83">
        <f>G104+G105</f>
        <v>5</v>
      </c>
      <c r="M104" s="84">
        <f>H104+H105</f>
        <v>4</v>
      </c>
    </row>
    <row r="105" spans="1:13" ht="12.75" customHeight="1">
      <c r="A105" s="113"/>
      <c r="B105" s="85">
        <v>51</v>
      </c>
      <c r="C105" s="86" t="str">
        <f t="shared" si="18"/>
        <v>Diviš Zdeněk</v>
      </c>
      <c r="D105" s="87">
        <f t="shared" si="19"/>
        <v>171</v>
      </c>
      <c r="E105" s="87">
        <f t="shared" si="20"/>
        <v>67</v>
      </c>
      <c r="F105" s="87">
        <f t="shared" si="21"/>
        <v>238</v>
      </c>
      <c r="G105" s="87">
        <f t="shared" si="22"/>
        <v>3</v>
      </c>
      <c r="H105" s="87">
        <f t="shared" si="23"/>
        <v>1</v>
      </c>
      <c r="I105" s="88">
        <f>I104</f>
        <v>350</v>
      </c>
      <c r="J105" s="88">
        <f>J104</f>
        <v>134</v>
      </c>
      <c r="K105" s="88">
        <f>K104</f>
        <v>484</v>
      </c>
      <c r="L105" s="88">
        <f>L104</f>
        <v>5</v>
      </c>
      <c r="M105" s="88">
        <f>M104</f>
        <v>4</v>
      </c>
    </row>
    <row r="106" spans="1:13" ht="12.75" customHeight="1">
      <c r="A106" s="112">
        <f>1+A104</f>
        <v>50</v>
      </c>
      <c r="B106" s="81">
        <v>53</v>
      </c>
      <c r="C106" s="82" t="str">
        <f t="shared" si="18"/>
        <v>Mikolášek Ladislav</v>
      </c>
      <c r="D106" s="83">
        <f t="shared" si="19"/>
        <v>168</v>
      </c>
      <c r="E106" s="83">
        <f t="shared" si="20"/>
        <v>72</v>
      </c>
      <c r="F106" s="83">
        <f t="shared" si="21"/>
        <v>240</v>
      </c>
      <c r="G106" s="83">
        <f t="shared" si="22"/>
        <v>3</v>
      </c>
      <c r="H106" s="83">
        <f t="shared" si="23"/>
        <v>1</v>
      </c>
      <c r="I106" s="83">
        <f>D106+D107</f>
        <v>336</v>
      </c>
      <c r="J106" s="83">
        <f>E106+E107</f>
        <v>174</v>
      </c>
      <c r="K106" s="89">
        <f>F106+F107</f>
        <v>510</v>
      </c>
      <c r="L106" s="83">
        <f>G106+G107</f>
        <v>5</v>
      </c>
      <c r="M106" s="84">
        <f>H106+H107</f>
        <v>4</v>
      </c>
    </row>
    <row r="107" spans="1:13" ht="12.75" customHeight="1">
      <c r="A107" s="113"/>
      <c r="B107" s="85">
        <v>55</v>
      </c>
      <c r="C107" s="86" t="str">
        <f t="shared" si="18"/>
        <v>Vaníček Jiří</v>
      </c>
      <c r="D107" s="87">
        <f t="shared" si="19"/>
        <v>168</v>
      </c>
      <c r="E107" s="87">
        <f t="shared" si="20"/>
        <v>102</v>
      </c>
      <c r="F107" s="87">
        <f t="shared" si="21"/>
        <v>270</v>
      </c>
      <c r="G107" s="87">
        <f t="shared" si="22"/>
        <v>2</v>
      </c>
      <c r="H107" s="87">
        <f t="shared" si="23"/>
        <v>3</v>
      </c>
      <c r="I107" s="88">
        <f>I106</f>
        <v>336</v>
      </c>
      <c r="J107" s="88">
        <f>J106</f>
        <v>174</v>
      </c>
      <c r="K107" s="88">
        <f>K106</f>
        <v>510</v>
      </c>
      <c r="L107" s="88">
        <f>L106</f>
        <v>5</v>
      </c>
      <c r="M107" s="88">
        <f>M106</f>
        <v>4</v>
      </c>
    </row>
    <row r="108" spans="1:13" ht="12.75" customHeight="1">
      <c r="A108" s="112">
        <f>1+A106</f>
        <v>51</v>
      </c>
      <c r="B108" s="81">
        <v>61</v>
      </c>
      <c r="C108" s="82" t="str">
        <f t="shared" si="18"/>
        <v>Hübelbauerová Jiřina</v>
      </c>
      <c r="D108" s="83">
        <f t="shared" si="19"/>
        <v>151</v>
      </c>
      <c r="E108" s="83">
        <f t="shared" si="20"/>
        <v>54</v>
      </c>
      <c r="F108" s="83">
        <f t="shared" si="21"/>
        <v>205</v>
      </c>
      <c r="G108" s="83">
        <f t="shared" si="22"/>
        <v>12</v>
      </c>
      <c r="H108" s="83">
        <f t="shared" si="23"/>
        <v>0</v>
      </c>
      <c r="I108" s="83">
        <f>D108+D109</f>
        <v>302</v>
      </c>
      <c r="J108" s="83">
        <f>E108+E109</f>
        <v>106</v>
      </c>
      <c r="K108" s="89">
        <f>F108+F109</f>
        <v>408</v>
      </c>
      <c r="L108" s="83">
        <f>G108+G109</f>
        <v>20</v>
      </c>
      <c r="M108" s="84">
        <f>H108+H109</f>
        <v>0</v>
      </c>
    </row>
    <row r="109" spans="1:13" ht="12.75" customHeight="1">
      <c r="A109" s="113"/>
      <c r="B109" s="85">
        <v>70</v>
      </c>
      <c r="C109" s="86" t="str">
        <f t="shared" si="18"/>
        <v>Fialová Pavlína</v>
      </c>
      <c r="D109" s="87">
        <f t="shared" si="19"/>
        <v>151</v>
      </c>
      <c r="E109" s="87">
        <f t="shared" si="20"/>
        <v>52</v>
      </c>
      <c r="F109" s="87">
        <f t="shared" si="21"/>
        <v>203</v>
      </c>
      <c r="G109" s="87">
        <f t="shared" si="22"/>
        <v>8</v>
      </c>
      <c r="H109" s="87">
        <f t="shared" si="23"/>
        <v>0</v>
      </c>
      <c r="I109" s="88">
        <f>I108</f>
        <v>302</v>
      </c>
      <c r="J109" s="88">
        <f>J108</f>
        <v>106</v>
      </c>
      <c r="K109" s="88">
        <f>K108</f>
        <v>408</v>
      </c>
      <c r="L109" s="88">
        <f>L108</f>
        <v>20</v>
      </c>
      <c r="M109" s="88">
        <f>M108</f>
        <v>0</v>
      </c>
    </row>
    <row r="110" spans="1:13" ht="12.75" customHeight="1">
      <c r="A110" s="112">
        <f>1+A108</f>
        <v>52</v>
      </c>
      <c r="B110" s="81">
        <v>63</v>
      </c>
      <c r="C110" s="82" t="str">
        <f t="shared" si="18"/>
        <v>Němečková Lucie</v>
      </c>
      <c r="D110" s="83">
        <f t="shared" si="19"/>
        <v>181</v>
      </c>
      <c r="E110" s="83">
        <f t="shared" si="20"/>
        <v>79</v>
      </c>
      <c r="F110" s="83">
        <f t="shared" si="21"/>
        <v>260</v>
      </c>
      <c r="G110" s="83">
        <f t="shared" si="22"/>
        <v>5</v>
      </c>
      <c r="H110" s="83">
        <f t="shared" si="23"/>
        <v>4</v>
      </c>
      <c r="I110" s="83">
        <f>D110+D111</f>
        <v>335</v>
      </c>
      <c r="J110" s="83">
        <f>E110+E111</f>
        <v>131</v>
      </c>
      <c r="K110" s="89">
        <f>F110+F111</f>
        <v>466</v>
      </c>
      <c r="L110" s="83">
        <f>G110+G111</f>
        <v>13</v>
      </c>
      <c r="M110" s="84">
        <f>H110+H111</f>
        <v>4</v>
      </c>
    </row>
    <row r="111" spans="1:13" ht="12.75" customHeight="1">
      <c r="A111" s="113"/>
      <c r="B111" s="85">
        <v>64</v>
      </c>
      <c r="C111" s="86" t="str">
        <f t="shared" si="18"/>
        <v>Prokopová Alena</v>
      </c>
      <c r="D111" s="87">
        <f t="shared" si="19"/>
        <v>154</v>
      </c>
      <c r="E111" s="87">
        <f t="shared" si="20"/>
        <v>52</v>
      </c>
      <c r="F111" s="87">
        <f t="shared" si="21"/>
        <v>206</v>
      </c>
      <c r="G111" s="87">
        <f t="shared" si="22"/>
        <v>8</v>
      </c>
      <c r="H111" s="87">
        <f t="shared" si="23"/>
        <v>0</v>
      </c>
      <c r="I111" s="88">
        <f>I110</f>
        <v>335</v>
      </c>
      <c r="J111" s="88">
        <f>J110</f>
        <v>131</v>
      </c>
      <c r="K111" s="88">
        <f>K110</f>
        <v>466</v>
      </c>
      <c r="L111" s="88">
        <f>L110</f>
        <v>13</v>
      </c>
      <c r="M111" s="88">
        <f>M110</f>
        <v>4</v>
      </c>
    </row>
    <row r="112" spans="1:13" ht="12.75" customHeight="1">
      <c r="A112" s="112">
        <f>1+A110</f>
        <v>53</v>
      </c>
      <c r="B112" s="81">
        <v>67</v>
      </c>
      <c r="C112" s="82" t="str">
        <f t="shared" si="18"/>
        <v>Kuchař Leoš</v>
      </c>
      <c r="D112" s="83">
        <f t="shared" si="19"/>
        <v>129</v>
      </c>
      <c r="E112" s="83">
        <f t="shared" si="20"/>
        <v>61</v>
      </c>
      <c r="F112" s="83">
        <f t="shared" si="21"/>
        <v>190</v>
      </c>
      <c r="G112" s="83">
        <f t="shared" si="22"/>
        <v>8</v>
      </c>
      <c r="H112" s="83">
        <f t="shared" si="23"/>
        <v>2</v>
      </c>
      <c r="I112" s="83">
        <f>D112+D113</f>
        <v>267</v>
      </c>
      <c r="J112" s="83">
        <f>E112+E113</f>
        <v>122</v>
      </c>
      <c r="K112" s="89">
        <f>F112+F113</f>
        <v>389</v>
      </c>
      <c r="L112" s="83">
        <f>G112+G113</f>
        <v>16</v>
      </c>
      <c r="M112" s="84">
        <f>H112+H113</f>
        <v>2</v>
      </c>
    </row>
    <row r="113" spans="1:13" ht="12.75" customHeight="1">
      <c r="A113" s="113"/>
      <c r="B113" s="85">
        <v>68</v>
      </c>
      <c r="C113" s="86" t="str">
        <f t="shared" si="18"/>
        <v>Stracený Jozef</v>
      </c>
      <c r="D113" s="87">
        <f t="shared" si="19"/>
        <v>138</v>
      </c>
      <c r="E113" s="87">
        <f t="shared" si="20"/>
        <v>61</v>
      </c>
      <c r="F113" s="87">
        <f t="shared" si="21"/>
        <v>199</v>
      </c>
      <c r="G113" s="87">
        <f t="shared" si="22"/>
        <v>8</v>
      </c>
      <c r="H113" s="87">
        <f t="shared" si="23"/>
        <v>0</v>
      </c>
      <c r="I113" s="88">
        <f>I112</f>
        <v>267</v>
      </c>
      <c r="J113" s="88">
        <f>J112</f>
        <v>122</v>
      </c>
      <c r="K113" s="88">
        <f>K112</f>
        <v>389</v>
      </c>
      <c r="L113" s="88">
        <f>L112</f>
        <v>16</v>
      </c>
      <c r="M113" s="88">
        <f>M112</f>
        <v>2</v>
      </c>
    </row>
    <row r="114" spans="1:13" ht="12.75" customHeight="1">
      <c r="A114" s="112">
        <f>1+A112</f>
        <v>54</v>
      </c>
      <c r="B114" s="81">
        <v>85</v>
      </c>
      <c r="C114" s="82" t="str">
        <f t="shared" si="18"/>
        <v>Bagi Koloman</v>
      </c>
      <c r="D114" s="83">
        <f t="shared" si="19"/>
        <v>133</v>
      </c>
      <c r="E114" s="83">
        <f t="shared" si="20"/>
        <v>60</v>
      </c>
      <c r="F114" s="83">
        <f t="shared" si="21"/>
        <v>193</v>
      </c>
      <c r="G114" s="83">
        <f t="shared" si="22"/>
        <v>10</v>
      </c>
      <c r="H114" s="83">
        <f t="shared" si="23"/>
        <v>0</v>
      </c>
      <c r="I114" s="83">
        <f>D114+D115</f>
        <v>273</v>
      </c>
      <c r="J114" s="83">
        <f>E114+E115</f>
        <v>112</v>
      </c>
      <c r="K114" s="89">
        <f>F114+F115</f>
        <v>385</v>
      </c>
      <c r="L114" s="83">
        <f>G114+G115</f>
        <v>19</v>
      </c>
      <c r="M114" s="84">
        <f>H114+H115</f>
        <v>1</v>
      </c>
    </row>
    <row r="115" spans="1:13" ht="12.75" customHeight="1">
      <c r="A115" s="113"/>
      <c r="B115" s="85">
        <v>86</v>
      </c>
      <c r="C115" s="86" t="str">
        <f t="shared" si="18"/>
        <v>Bc. Syřínek Karel</v>
      </c>
      <c r="D115" s="87">
        <f t="shared" si="19"/>
        <v>140</v>
      </c>
      <c r="E115" s="87">
        <f t="shared" si="20"/>
        <v>52</v>
      </c>
      <c r="F115" s="87">
        <f t="shared" si="21"/>
        <v>192</v>
      </c>
      <c r="G115" s="87">
        <f t="shared" si="22"/>
        <v>9</v>
      </c>
      <c r="H115" s="87">
        <f t="shared" si="23"/>
        <v>1</v>
      </c>
      <c r="I115" s="88">
        <f>I114</f>
        <v>273</v>
      </c>
      <c r="J115" s="88">
        <f>J114</f>
        <v>112</v>
      </c>
      <c r="K115" s="88">
        <f>K114</f>
        <v>385</v>
      </c>
      <c r="L115" s="88">
        <f>L114</f>
        <v>19</v>
      </c>
      <c r="M115" s="88">
        <f>M114</f>
        <v>1</v>
      </c>
    </row>
    <row r="116" spans="1:13" ht="12.75" customHeight="1">
      <c r="A116" s="112">
        <f>1+A114</f>
        <v>55</v>
      </c>
      <c r="B116" s="81">
        <v>101</v>
      </c>
      <c r="C116" s="82">
        <f t="shared" si="18"/>
        <v>0</v>
      </c>
      <c r="D116" s="83">
        <f t="shared" si="19"/>
        <v>0</v>
      </c>
      <c r="E116" s="83">
        <f t="shared" si="20"/>
        <v>0</v>
      </c>
      <c r="F116" s="83">
        <f t="shared" si="21"/>
        <v>0</v>
      </c>
      <c r="G116" s="83">
        <f t="shared" si="22"/>
        <v>0</v>
      </c>
      <c r="H116" s="83">
        <f t="shared" si="23"/>
        <v>0</v>
      </c>
      <c r="I116" s="83">
        <f>D116+D117</f>
        <v>0</v>
      </c>
      <c r="J116" s="83">
        <f>E116+E117</f>
        <v>0</v>
      </c>
      <c r="K116" s="89">
        <f>F116+F117</f>
        <v>0</v>
      </c>
      <c r="L116" s="83">
        <f>G116+G117</f>
        <v>0</v>
      </c>
      <c r="M116" s="84">
        <f>H116+H117</f>
        <v>0</v>
      </c>
    </row>
    <row r="117" spans="1:13" ht="12.75" customHeight="1">
      <c r="A117" s="113"/>
      <c r="B117" s="85">
        <v>102</v>
      </c>
      <c r="C117" s="86">
        <f t="shared" si="18"/>
        <v>0</v>
      </c>
      <c r="D117" s="87">
        <f t="shared" si="19"/>
        <v>0</v>
      </c>
      <c r="E117" s="87">
        <f t="shared" si="20"/>
        <v>0</v>
      </c>
      <c r="F117" s="87">
        <f t="shared" si="21"/>
        <v>0</v>
      </c>
      <c r="G117" s="87">
        <f t="shared" si="22"/>
        <v>0</v>
      </c>
      <c r="H117" s="87">
        <f t="shared" si="23"/>
        <v>0</v>
      </c>
      <c r="I117" s="88">
        <f>I116</f>
        <v>0</v>
      </c>
      <c r="J117" s="88">
        <f>J116</f>
        <v>0</v>
      </c>
      <c r="K117" s="88">
        <f>K116</f>
        <v>0</v>
      </c>
      <c r="L117" s="88">
        <f>L116</f>
        <v>0</v>
      </c>
      <c r="M117" s="88">
        <f>M116</f>
        <v>0</v>
      </c>
    </row>
    <row r="118" spans="1:13" ht="12.75" customHeight="1">
      <c r="A118" s="112">
        <f>1+A116</f>
        <v>56</v>
      </c>
      <c r="B118" s="81">
        <v>103</v>
      </c>
      <c r="C118" s="82">
        <f t="shared" si="18"/>
        <v>0</v>
      </c>
      <c r="D118" s="83">
        <f t="shared" si="19"/>
        <v>0</v>
      </c>
      <c r="E118" s="83">
        <f t="shared" si="20"/>
        <v>0</v>
      </c>
      <c r="F118" s="83">
        <f t="shared" si="21"/>
        <v>0</v>
      </c>
      <c r="G118" s="83">
        <f t="shared" si="22"/>
        <v>0</v>
      </c>
      <c r="H118" s="83">
        <f t="shared" si="23"/>
        <v>0</v>
      </c>
      <c r="I118" s="83">
        <f>D118+D119</f>
        <v>0</v>
      </c>
      <c r="J118" s="83">
        <f>E118+E119</f>
        <v>0</v>
      </c>
      <c r="K118" s="89">
        <f>F118+F119</f>
        <v>0</v>
      </c>
      <c r="L118" s="83">
        <f>G118+G119</f>
        <v>0</v>
      </c>
      <c r="M118" s="84">
        <f>H118+H119</f>
        <v>0</v>
      </c>
    </row>
    <row r="119" spans="1:13" ht="12.75" customHeight="1">
      <c r="A119" s="113"/>
      <c r="B119" s="85">
        <v>104</v>
      </c>
      <c r="C119" s="86">
        <f t="shared" si="18"/>
        <v>0</v>
      </c>
      <c r="D119" s="87">
        <f t="shared" si="19"/>
        <v>0</v>
      </c>
      <c r="E119" s="87">
        <f t="shared" si="20"/>
        <v>0</v>
      </c>
      <c r="F119" s="87">
        <f t="shared" si="21"/>
        <v>0</v>
      </c>
      <c r="G119" s="87">
        <f t="shared" si="22"/>
        <v>0</v>
      </c>
      <c r="H119" s="87">
        <f t="shared" si="23"/>
        <v>0</v>
      </c>
      <c r="I119" s="88">
        <f>I118</f>
        <v>0</v>
      </c>
      <c r="J119" s="88">
        <f>J118</f>
        <v>0</v>
      </c>
      <c r="K119" s="88">
        <f>K118</f>
        <v>0</v>
      </c>
      <c r="L119" s="88">
        <f>L118</f>
        <v>0</v>
      </c>
      <c r="M119" s="88">
        <f>M118</f>
        <v>0</v>
      </c>
    </row>
    <row r="120" spans="1:13" ht="12.75" customHeight="1">
      <c r="A120" s="112">
        <f>1+A118</f>
        <v>57</v>
      </c>
      <c r="B120" s="81"/>
      <c r="C120" s="82" t="e">
        <f t="shared" si="18"/>
        <v>#N/A</v>
      </c>
      <c r="D120" s="83" t="e">
        <f t="shared" si="19"/>
        <v>#N/A</v>
      </c>
      <c r="E120" s="83" t="e">
        <f t="shared" si="20"/>
        <v>#N/A</v>
      </c>
      <c r="F120" s="83" t="e">
        <f t="shared" si="21"/>
        <v>#N/A</v>
      </c>
      <c r="G120" s="83" t="e">
        <f t="shared" si="22"/>
        <v>#N/A</v>
      </c>
      <c r="H120" s="83" t="e">
        <f t="shared" si="23"/>
        <v>#N/A</v>
      </c>
      <c r="I120" s="83" t="e">
        <f>D120+D121</f>
        <v>#N/A</v>
      </c>
      <c r="J120" s="83" t="e">
        <f>E120+E121</f>
        <v>#N/A</v>
      </c>
      <c r="K120" s="89" t="e">
        <f>F120+F121</f>
        <v>#N/A</v>
      </c>
      <c r="L120" s="83" t="e">
        <f>G120+G121</f>
        <v>#N/A</v>
      </c>
      <c r="M120" s="84" t="e">
        <f>H120+H121</f>
        <v>#N/A</v>
      </c>
    </row>
    <row r="121" spans="1:13" ht="12.75" customHeight="1">
      <c r="A121" s="113"/>
      <c r="B121" s="85"/>
      <c r="C121" s="86" t="e">
        <f t="shared" si="18"/>
        <v>#N/A</v>
      </c>
      <c r="D121" s="87" t="e">
        <f t="shared" si="19"/>
        <v>#N/A</v>
      </c>
      <c r="E121" s="87" t="e">
        <f t="shared" si="20"/>
        <v>#N/A</v>
      </c>
      <c r="F121" s="87" t="e">
        <f t="shared" si="21"/>
        <v>#N/A</v>
      </c>
      <c r="G121" s="87" t="e">
        <f t="shared" si="22"/>
        <v>#N/A</v>
      </c>
      <c r="H121" s="87" t="e">
        <f t="shared" si="23"/>
        <v>#N/A</v>
      </c>
      <c r="I121" s="88" t="e">
        <f>I120</f>
        <v>#N/A</v>
      </c>
      <c r="J121" s="88" t="e">
        <f>J120</f>
        <v>#N/A</v>
      </c>
      <c r="K121" s="88" t="e">
        <f>K120</f>
        <v>#N/A</v>
      </c>
      <c r="L121" s="88" t="e">
        <f>L120</f>
        <v>#N/A</v>
      </c>
      <c r="M121" s="88" t="e">
        <f>M120</f>
        <v>#N/A</v>
      </c>
    </row>
    <row r="122" spans="1:13" ht="12.75" customHeight="1">
      <c r="A122" s="112">
        <f>1+A120</f>
        <v>58</v>
      </c>
      <c r="B122" s="81"/>
      <c r="C122" s="82" t="e">
        <f t="shared" si="18"/>
        <v>#N/A</v>
      </c>
      <c r="D122" s="83" t="e">
        <f t="shared" si="19"/>
        <v>#N/A</v>
      </c>
      <c r="E122" s="83" t="e">
        <f t="shared" si="20"/>
        <v>#N/A</v>
      </c>
      <c r="F122" s="83" t="e">
        <f t="shared" si="21"/>
        <v>#N/A</v>
      </c>
      <c r="G122" s="83" t="e">
        <f t="shared" si="22"/>
        <v>#N/A</v>
      </c>
      <c r="H122" s="83" t="e">
        <f t="shared" si="23"/>
        <v>#N/A</v>
      </c>
      <c r="I122" s="83" t="e">
        <f>D122+D123</f>
        <v>#N/A</v>
      </c>
      <c r="J122" s="83" t="e">
        <f>E122+E123</f>
        <v>#N/A</v>
      </c>
      <c r="K122" s="89" t="e">
        <f>F122+F123</f>
        <v>#N/A</v>
      </c>
      <c r="L122" s="83" t="e">
        <f>G122+G123</f>
        <v>#N/A</v>
      </c>
      <c r="M122" s="84" t="e">
        <f>H122+H123</f>
        <v>#N/A</v>
      </c>
    </row>
    <row r="123" spans="1:13" ht="12.75" customHeight="1">
      <c r="A123" s="113"/>
      <c r="B123" s="85"/>
      <c r="C123" s="86" t="e">
        <f t="shared" si="18"/>
        <v>#N/A</v>
      </c>
      <c r="D123" s="87" t="e">
        <f t="shared" si="19"/>
        <v>#N/A</v>
      </c>
      <c r="E123" s="87" t="e">
        <f t="shared" si="20"/>
        <v>#N/A</v>
      </c>
      <c r="F123" s="87" t="e">
        <f t="shared" si="21"/>
        <v>#N/A</v>
      </c>
      <c r="G123" s="87" t="e">
        <f t="shared" si="22"/>
        <v>#N/A</v>
      </c>
      <c r="H123" s="87" t="e">
        <f t="shared" si="23"/>
        <v>#N/A</v>
      </c>
      <c r="I123" s="88" t="e">
        <f>I122</f>
        <v>#N/A</v>
      </c>
      <c r="J123" s="88" t="e">
        <f>J122</f>
        <v>#N/A</v>
      </c>
      <c r="K123" s="88" t="e">
        <f>K122</f>
        <v>#N/A</v>
      </c>
      <c r="L123" s="88" t="e">
        <f>L122</f>
        <v>#N/A</v>
      </c>
      <c r="M123" s="88" t="e">
        <f>M122</f>
        <v>#N/A</v>
      </c>
    </row>
    <row r="124" spans="1:13" ht="12.75" customHeight="1">
      <c r="A124" s="112">
        <f>1+A122</f>
        <v>59</v>
      </c>
      <c r="B124" s="81"/>
      <c r="C124" s="82">
        <v>1</v>
      </c>
      <c r="D124" s="83" t="e">
        <f t="shared" si="19"/>
        <v>#N/A</v>
      </c>
      <c r="E124" s="83" t="e">
        <f t="shared" si="20"/>
        <v>#N/A</v>
      </c>
      <c r="F124" s="83" t="e">
        <f t="shared" si="21"/>
        <v>#N/A</v>
      </c>
      <c r="G124" s="83" t="e">
        <f t="shared" si="22"/>
        <v>#N/A</v>
      </c>
      <c r="H124" s="83" t="e">
        <f t="shared" si="23"/>
        <v>#N/A</v>
      </c>
      <c r="I124" s="83" t="e">
        <f>D124+D125</f>
        <v>#N/A</v>
      </c>
      <c r="J124" s="83" t="e">
        <f>E124+E125</f>
        <v>#N/A</v>
      </c>
      <c r="K124" s="89" t="e">
        <f>F124+F125</f>
        <v>#N/A</v>
      </c>
      <c r="L124" s="83" t="e">
        <f>G124+G125</f>
        <v>#N/A</v>
      </c>
      <c r="M124" s="84" t="e">
        <f>H124+H125</f>
        <v>#N/A</v>
      </c>
    </row>
    <row r="125" spans="1:13" ht="12.75" customHeight="1">
      <c r="A125" s="113"/>
      <c r="B125" s="85"/>
      <c r="C125" s="86" t="e">
        <f>VLOOKUP(B125,dv,3)</f>
        <v>#N/A</v>
      </c>
      <c r="D125" s="87" t="e">
        <f t="shared" si="19"/>
        <v>#N/A</v>
      </c>
      <c r="E125" s="87" t="e">
        <f t="shared" si="20"/>
        <v>#N/A</v>
      </c>
      <c r="F125" s="87" t="e">
        <f t="shared" si="21"/>
        <v>#N/A</v>
      </c>
      <c r="G125" s="87" t="e">
        <f t="shared" si="22"/>
        <v>#N/A</v>
      </c>
      <c r="H125" s="87" t="e">
        <f t="shared" si="23"/>
        <v>#N/A</v>
      </c>
      <c r="I125" s="88" t="e">
        <f>I124</f>
        <v>#N/A</v>
      </c>
      <c r="J125" s="88" t="e">
        <f>J124</f>
        <v>#N/A</v>
      </c>
      <c r="K125" s="88" t="e">
        <f>K124</f>
        <v>#N/A</v>
      </c>
      <c r="L125" s="88" t="e">
        <f>L124</f>
        <v>#N/A</v>
      </c>
      <c r="M125" s="88" t="e">
        <f>M124</f>
        <v>#N/A</v>
      </c>
    </row>
    <row r="126" spans="1:13" ht="12.75" customHeight="1">
      <c r="A126" s="112">
        <f>1+A124</f>
        <v>60</v>
      </c>
      <c r="B126" s="81"/>
      <c r="C126" s="82" t="e">
        <f>VLOOKUP(B126,dv,3)</f>
        <v>#N/A</v>
      </c>
      <c r="D126" s="83" t="e">
        <f t="shared" si="19"/>
        <v>#N/A</v>
      </c>
      <c r="E126" s="83" t="e">
        <f t="shared" si="20"/>
        <v>#N/A</v>
      </c>
      <c r="F126" s="83" t="e">
        <f t="shared" si="21"/>
        <v>#N/A</v>
      </c>
      <c r="G126" s="83" t="e">
        <f t="shared" si="22"/>
        <v>#N/A</v>
      </c>
      <c r="H126" s="83" t="e">
        <f t="shared" si="23"/>
        <v>#N/A</v>
      </c>
      <c r="I126" s="83" t="e">
        <f>D126+D127</f>
        <v>#N/A</v>
      </c>
      <c r="J126" s="83" t="e">
        <f>E126+E127</f>
        <v>#N/A</v>
      </c>
      <c r="K126" s="89" t="e">
        <f>F126+F127</f>
        <v>#N/A</v>
      </c>
      <c r="L126" s="83" t="e">
        <f>G126+G127</f>
        <v>#N/A</v>
      </c>
      <c r="M126" s="84" t="e">
        <f>H126+H127</f>
        <v>#N/A</v>
      </c>
    </row>
    <row r="127" spans="1:13" ht="12.75" customHeight="1">
      <c r="A127" s="113"/>
      <c r="B127" s="85"/>
      <c r="C127" s="86" t="e">
        <f>VLOOKUP(B127,dv,3)</f>
        <v>#N/A</v>
      </c>
      <c r="D127" s="87" t="e">
        <f t="shared" si="19"/>
        <v>#N/A</v>
      </c>
      <c r="E127" s="87" t="e">
        <f t="shared" si="20"/>
        <v>#N/A</v>
      </c>
      <c r="F127" s="87" t="e">
        <f t="shared" si="21"/>
        <v>#N/A</v>
      </c>
      <c r="G127" s="87" t="e">
        <f t="shared" si="22"/>
        <v>#N/A</v>
      </c>
      <c r="H127" s="87" t="e">
        <f t="shared" si="23"/>
        <v>#N/A</v>
      </c>
      <c r="I127" s="88" t="e">
        <f>I126</f>
        <v>#N/A</v>
      </c>
      <c r="J127" s="88" t="e">
        <f>J126</f>
        <v>#N/A</v>
      </c>
      <c r="K127" s="88" t="e">
        <f>K126</f>
        <v>#N/A</v>
      </c>
      <c r="L127" s="88" t="e">
        <f>L126</f>
        <v>#N/A</v>
      </c>
      <c r="M127" s="88" t="e">
        <f>M126</f>
        <v>#N/A</v>
      </c>
    </row>
  </sheetData>
  <mergeCells count="60">
    <mergeCell ref="A124:A125"/>
    <mergeCell ref="A126:A127"/>
    <mergeCell ref="A116:A117"/>
    <mergeCell ref="A118:A119"/>
    <mergeCell ref="A120:A121"/>
    <mergeCell ref="A122:A123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12:A113"/>
    <mergeCell ref="A114:A115"/>
    <mergeCell ref="A104:A105"/>
    <mergeCell ref="A106:A107"/>
    <mergeCell ref="A108:A109"/>
    <mergeCell ref="A110:A111"/>
  </mergeCells>
  <printOptions/>
  <pageMargins left="0.75" right="0.75" top="1" bottom="1" header="0.4921259845" footer="0.4921259845"/>
  <pageSetup fitToHeight="2" fitToWidth="1" horizontalDpi="300" verticalDpi="3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5:V169"/>
  <sheetViews>
    <sheetView tabSelected="1" workbookViewId="0" topLeftCell="A3">
      <pane ySplit="7" topLeftCell="BM10" activePane="bottomLeft" state="frozen"/>
      <selection pane="topLeft" activeCell="A3" sqref="A3"/>
      <selection pane="bottomLeft" activeCell="C29" sqref="C29"/>
    </sheetView>
  </sheetViews>
  <sheetFormatPr defaultColWidth="9.140625" defaultRowHeight="12.75"/>
  <cols>
    <col min="1" max="1" width="6.28125" style="92" bestFit="1" customWidth="1"/>
    <col min="2" max="2" width="1.28515625" style="0" customWidth="1"/>
    <col min="3" max="3" width="25.57421875" style="0" customWidth="1"/>
    <col min="4" max="13" width="9.140625" style="0" hidden="1" customWidth="1"/>
    <col min="14" max="15" width="9.140625" style="49" customWidth="1"/>
    <col min="16" max="16" width="13.00390625" style="49" customWidth="1"/>
    <col min="17" max="18" width="9.140625" style="49" customWidth="1"/>
    <col min="19" max="19" width="5.00390625" style="53" customWidth="1"/>
    <col min="20" max="20" width="7.57421875" style="1" bestFit="1" customWidth="1"/>
  </cols>
  <sheetData>
    <row r="5" ht="12.75">
      <c r="C5" t="s">
        <v>2</v>
      </c>
    </row>
    <row r="7" spans="1:18" ht="12.75">
      <c r="A7" s="92" t="s">
        <v>2</v>
      </c>
      <c r="C7" s="11"/>
      <c r="N7" s="11"/>
      <c r="Q7" s="11"/>
      <c r="R7" s="11"/>
    </row>
    <row r="8" ht="12.75">
      <c r="N8" s="11"/>
    </row>
    <row r="9" spans="1:20" ht="12.75">
      <c r="A9" s="92" t="s">
        <v>30</v>
      </c>
      <c r="C9" t="str">
        <f>koulení!C4</f>
        <v>jméno</v>
      </c>
      <c r="D9" t="str">
        <f>koulení!D4</f>
        <v>plné</v>
      </c>
      <c r="E9" t="str">
        <f>koulení!E4</f>
        <v>dorážka</v>
      </c>
      <c r="F9" t="str">
        <f>koulení!F4</f>
        <v>celkem</v>
      </c>
      <c r="G9" t="str">
        <f>koulení!G4</f>
        <v>chyby</v>
      </c>
      <c r="H9" t="str">
        <f>koulení!H4</f>
        <v>"9"</v>
      </c>
      <c r="I9" t="str">
        <f>koulení!I4</f>
        <v>plné</v>
      </c>
      <c r="J9" t="str">
        <f>koulení!J4</f>
        <v>dorážka</v>
      </c>
      <c r="K9" t="str">
        <f>koulení!K4</f>
        <v>celkem</v>
      </c>
      <c r="L9" t="str">
        <f>koulení!L4</f>
        <v>chyby</v>
      </c>
      <c r="M9" t="str">
        <f>koulení!M4</f>
        <v>"9"</v>
      </c>
      <c r="N9" s="49" t="str">
        <f>koulení!N4</f>
        <v>plné</v>
      </c>
      <c r="O9" s="49" t="str">
        <f>koulení!O4</f>
        <v>dorážka</v>
      </c>
      <c r="P9" s="49" t="str">
        <f>koulení!P4</f>
        <v>celkem</v>
      </c>
      <c r="Q9" s="49" t="s">
        <v>7</v>
      </c>
      <c r="R9" s="49" t="s">
        <v>8</v>
      </c>
      <c r="T9" s="1" t="s">
        <v>43</v>
      </c>
    </row>
    <row r="10" spans="1:18" ht="12.75">
      <c r="A10" s="92">
        <f>koulení!A5</f>
        <v>1</v>
      </c>
      <c r="C10" t="str">
        <f>koulení!C57</f>
        <v>Cígl Evžen</v>
      </c>
      <c r="D10">
        <f>koulení!D57</f>
        <v>289</v>
      </c>
      <c r="E10">
        <f>koulení!E57</f>
        <v>132</v>
      </c>
      <c r="F10">
        <f>koulení!F57</f>
        <v>421</v>
      </c>
      <c r="G10">
        <f>koulení!G57</f>
        <v>3</v>
      </c>
      <c r="H10">
        <f>koulení!H57</f>
        <v>10</v>
      </c>
      <c r="I10">
        <f>koulení!I57</f>
        <v>191</v>
      </c>
      <c r="J10">
        <f>koulení!J57</f>
        <v>107</v>
      </c>
      <c r="K10">
        <f>koulení!K57</f>
        <v>298</v>
      </c>
      <c r="L10">
        <f>koulení!L57</f>
        <v>0</v>
      </c>
      <c r="M10">
        <f>koulení!M57</f>
        <v>5</v>
      </c>
      <c r="N10" s="49">
        <f>D10+I10</f>
        <v>480</v>
      </c>
      <c r="O10" s="49">
        <f>E10+J10</f>
        <v>239</v>
      </c>
      <c r="P10" s="49">
        <f>F10+K10</f>
        <v>719</v>
      </c>
      <c r="Q10" s="49">
        <f>G10+L10</f>
        <v>3</v>
      </c>
      <c r="R10" s="49">
        <f>H10+M10</f>
        <v>15</v>
      </c>
    </row>
    <row r="11" spans="1:18" ht="12.75">
      <c r="A11" s="92">
        <f>koulení!A6</f>
        <v>2</v>
      </c>
      <c r="C11" t="str">
        <f>koulení!C107</f>
        <v>Koubek Michal</v>
      </c>
      <c r="D11">
        <f>koulení!D107</f>
        <v>264</v>
      </c>
      <c r="E11">
        <f>koulení!E107</f>
        <v>151</v>
      </c>
      <c r="F11">
        <f>koulení!F107</f>
        <v>415</v>
      </c>
      <c r="G11">
        <f>koulení!G107</f>
        <v>2</v>
      </c>
      <c r="H11">
        <f>koulení!H107</f>
        <v>7</v>
      </c>
      <c r="I11">
        <f>koulení!I107</f>
        <v>187</v>
      </c>
      <c r="J11">
        <f>koulení!J107</f>
        <v>114</v>
      </c>
      <c r="K11">
        <f>koulení!K107</f>
        <v>301</v>
      </c>
      <c r="L11">
        <f>koulení!L107</f>
        <v>3</v>
      </c>
      <c r="M11">
        <f>koulení!M107</f>
        <v>6</v>
      </c>
      <c r="N11" s="49">
        <f>D11+I11</f>
        <v>451</v>
      </c>
      <c r="O11" s="49">
        <f>E11+J11</f>
        <v>265</v>
      </c>
      <c r="P11" s="49">
        <f>F11+K11</f>
        <v>716</v>
      </c>
      <c r="Q11" s="49">
        <f>G11+L11</f>
        <v>5</v>
      </c>
      <c r="R11" s="49">
        <f>H11+M11</f>
        <v>13</v>
      </c>
    </row>
    <row r="12" spans="1:18" ht="12.75">
      <c r="A12" s="92">
        <f>koulení!A7</f>
        <v>3</v>
      </c>
      <c r="C12" t="str">
        <f>koulení!C108</f>
        <v>Zemánek Jiří</v>
      </c>
      <c r="D12">
        <f>koulení!D108</f>
        <v>280</v>
      </c>
      <c r="E12">
        <f>koulení!E108</f>
        <v>149</v>
      </c>
      <c r="F12">
        <f>koulení!F108</f>
        <v>429</v>
      </c>
      <c r="G12">
        <f>koulení!G108</f>
        <v>0</v>
      </c>
      <c r="H12">
        <f>koulení!H108</f>
        <v>3</v>
      </c>
      <c r="I12">
        <f>koulení!I108</f>
        <v>163</v>
      </c>
      <c r="J12">
        <f>koulení!J108</f>
        <v>97</v>
      </c>
      <c r="K12">
        <f>koulení!K108</f>
        <v>260</v>
      </c>
      <c r="L12">
        <f>koulení!L108</f>
        <v>0</v>
      </c>
      <c r="M12">
        <f>koulení!M108</f>
        <v>2</v>
      </c>
      <c r="N12" s="49">
        <f>D12+I12</f>
        <v>443</v>
      </c>
      <c r="O12" s="49">
        <f>E12+J12</f>
        <v>246</v>
      </c>
      <c r="P12" s="49">
        <f>F12+K12</f>
        <v>689</v>
      </c>
      <c r="Q12" s="49">
        <f>G12+L12</f>
        <v>0</v>
      </c>
      <c r="R12" s="49">
        <f>H12+M12</f>
        <v>5</v>
      </c>
    </row>
    <row r="13" spans="1:18" ht="12.75">
      <c r="A13" s="92">
        <f>koulení!A8</f>
        <v>4</v>
      </c>
      <c r="C13" t="str">
        <f>koulení!C126</f>
        <v>Koloděj Jiří</v>
      </c>
      <c r="D13">
        <f>koulení!D126</f>
        <v>282</v>
      </c>
      <c r="E13">
        <f>koulení!E126</f>
        <v>129</v>
      </c>
      <c r="F13">
        <f>koulení!F126</f>
        <v>411</v>
      </c>
      <c r="G13">
        <f>koulení!G126</f>
        <v>2</v>
      </c>
      <c r="H13">
        <f>koulení!H126</f>
        <v>3</v>
      </c>
      <c r="I13">
        <f>koulení!I126</f>
        <v>181</v>
      </c>
      <c r="J13">
        <f>koulení!J126</f>
        <v>95</v>
      </c>
      <c r="K13">
        <f>koulení!K126</f>
        <v>276</v>
      </c>
      <c r="L13">
        <f>koulení!L126</f>
        <v>1</v>
      </c>
      <c r="M13">
        <f>koulení!M126</f>
        <v>6</v>
      </c>
      <c r="N13" s="49">
        <f>D13+I13</f>
        <v>463</v>
      </c>
      <c r="O13" s="49">
        <f>E13+J13</f>
        <v>224</v>
      </c>
      <c r="P13" s="49">
        <f>F13+K13</f>
        <v>687</v>
      </c>
      <c r="Q13" s="49">
        <f>G13+L13</f>
        <v>3</v>
      </c>
      <c r="R13" s="49">
        <f>H13+M13</f>
        <v>9</v>
      </c>
    </row>
    <row r="14" spans="1:18" ht="12.75">
      <c r="A14" s="92">
        <f>koulení!A10</f>
        <v>5</v>
      </c>
      <c r="C14" t="str">
        <f>koulení!C68</f>
        <v>Hanzlíček David</v>
      </c>
      <c r="D14">
        <f>koulení!D68</f>
        <v>273</v>
      </c>
      <c r="E14">
        <f>koulení!E68</f>
        <v>135</v>
      </c>
      <c r="F14">
        <f>koulení!F68</f>
        <v>408</v>
      </c>
      <c r="G14">
        <f>koulení!G68</f>
        <v>3</v>
      </c>
      <c r="H14">
        <f>koulení!H68</f>
        <v>5</v>
      </c>
      <c r="I14">
        <f>koulení!I68</f>
        <v>182</v>
      </c>
      <c r="J14">
        <f>koulení!J68</f>
        <v>88</v>
      </c>
      <c r="K14">
        <f>koulení!K68</f>
        <v>270</v>
      </c>
      <c r="L14">
        <f>koulení!L68</f>
        <v>2</v>
      </c>
      <c r="M14">
        <f>koulení!M68</f>
        <v>3</v>
      </c>
      <c r="N14" s="49">
        <f>D14+I14</f>
        <v>455</v>
      </c>
      <c r="O14" s="49">
        <f>E14+J14</f>
        <v>223</v>
      </c>
      <c r="P14" s="49">
        <f>F14+K14</f>
        <v>678</v>
      </c>
      <c r="Q14" s="49">
        <f>G14+L14</f>
        <v>5</v>
      </c>
      <c r="R14" s="49">
        <f>H14+M14</f>
        <v>8</v>
      </c>
    </row>
    <row r="15" spans="1:18" ht="12.75">
      <c r="A15" s="92">
        <f>koulení!A11</f>
        <v>6</v>
      </c>
      <c r="C15" t="str">
        <f>koulení!C45</f>
        <v>Bouchal Václav</v>
      </c>
      <c r="D15">
        <f>koulení!D45</f>
        <v>272</v>
      </c>
      <c r="E15">
        <f>koulení!E45</f>
        <v>139</v>
      </c>
      <c r="F15">
        <f>koulení!F45</f>
        <v>411</v>
      </c>
      <c r="G15">
        <f>koulení!G45</f>
        <v>1</v>
      </c>
      <c r="H15">
        <f>koulení!H45</f>
        <v>8</v>
      </c>
      <c r="I15">
        <f>koulení!I45</f>
        <v>174</v>
      </c>
      <c r="J15">
        <f>koulení!J45</f>
        <v>88</v>
      </c>
      <c r="K15">
        <f>koulení!K45</f>
        <v>262</v>
      </c>
      <c r="L15">
        <f>koulení!L45</f>
        <v>2</v>
      </c>
      <c r="M15">
        <f>koulení!M45</f>
        <v>0</v>
      </c>
      <c r="N15" s="49">
        <f>D15+I15</f>
        <v>446</v>
      </c>
      <c r="O15" s="49">
        <f>E15+J15</f>
        <v>227</v>
      </c>
      <c r="P15" s="49">
        <f>F15+K15</f>
        <v>673</v>
      </c>
      <c r="Q15" s="49">
        <f>G15+L15</f>
        <v>3</v>
      </c>
      <c r="R15" s="49">
        <f>H15+M15</f>
        <v>8</v>
      </c>
    </row>
    <row r="16" spans="1:18" ht="12.75">
      <c r="A16" s="92">
        <f>koulení!A12</f>
        <v>7</v>
      </c>
      <c r="C16" t="str">
        <f>koulení!C95</f>
        <v>Tomek Petr</v>
      </c>
      <c r="D16">
        <f>koulení!D95</f>
        <v>264</v>
      </c>
      <c r="E16">
        <f>koulení!E95</f>
        <v>122</v>
      </c>
      <c r="F16">
        <f>koulení!F95</f>
        <v>386</v>
      </c>
      <c r="G16">
        <f>koulení!G95</f>
        <v>5</v>
      </c>
      <c r="H16">
        <f>koulení!H95</f>
        <v>3</v>
      </c>
      <c r="I16">
        <f>koulení!I95</f>
        <v>175</v>
      </c>
      <c r="J16">
        <f>koulení!J95</f>
        <v>111</v>
      </c>
      <c r="K16">
        <f>koulení!K95</f>
        <v>286</v>
      </c>
      <c r="L16">
        <f>koulení!L95</f>
        <v>0</v>
      </c>
      <c r="M16">
        <f>koulení!M95</f>
        <v>1</v>
      </c>
      <c r="N16" s="49">
        <f>D16+I16</f>
        <v>439</v>
      </c>
      <c r="O16" s="49">
        <f>E16+J16</f>
        <v>233</v>
      </c>
      <c r="P16" s="49">
        <f>F16+K16</f>
        <v>672</v>
      </c>
      <c r="Q16" s="49">
        <f>G16+L16</f>
        <v>5</v>
      </c>
      <c r="R16" s="49">
        <f>H16+M16</f>
        <v>4</v>
      </c>
    </row>
    <row r="17" spans="1:18" ht="12.75">
      <c r="A17" s="92">
        <f>koulení!A13</f>
        <v>8</v>
      </c>
      <c r="C17" t="str">
        <f>koulení!C125</f>
        <v>Kuna Zdeněk</v>
      </c>
      <c r="D17">
        <f>koulení!D125</f>
        <v>285</v>
      </c>
      <c r="E17">
        <f>koulení!E125</f>
        <v>130</v>
      </c>
      <c r="F17">
        <f>koulení!F125</f>
        <v>415</v>
      </c>
      <c r="G17">
        <f>koulení!G125</f>
        <v>7</v>
      </c>
      <c r="H17">
        <f>koulení!H125</f>
        <v>5</v>
      </c>
      <c r="I17">
        <f>koulení!I125</f>
        <v>178</v>
      </c>
      <c r="J17">
        <f>koulení!J125</f>
        <v>79</v>
      </c>
      <c r="K17">
        <f>koulení!K125</f>
        <v>257</v>
      </c>
      <c r="L17">
        <f>koulení!L125</f>
        <v>0</v>
      </c>
      <c r="M17">
        <f>koulení!M125</f>
        <v>4</v>
      </c>
      <c r="N17" s="49">
        <f>D17+I17</f>
        <v>463</v>
      </c>
      <c r="O17" s="49">
        <f>E17+J17</f>
        <v>209</v>
      </c>
      <c r="P17" s="49">
        <f>F17+K17</f>
        <v>672</v>
      </c>
      <c r="Q17" s="49">
        <f>G17+L17</f>
        <v>7</v>
      </c>
      <c r="R17" s="49">
        <f>H17+M17</f>
        <v>9</v>
      </c>
    </row>
    <row r="18" spans="1:18" ht="12.75">
      <c r="A18" s="92">
        <f>koulení!A15</f>
        <v>9</v>
      </c>
      <c r="C18" t="str">
        <f>koulení!C11</f>
        <v>Vondráček Ivan</v>
      </c>
      <c r="D18">
        <f>koulení!D11</f>
        <v>268</v>
      </c>
      <c r="E18">
        <f>koulení!E11</f>
        <v>133</v>
      </c>
      <c r="F18">
        <f>koulení!F11</f>
        <v>401</v>
      </c>
      <c r="G18">
        <f>koulení!G11</f>
        <v>1</v>
      </c>
      <c r="H18">
        <f>koulení!H11</f>
        <v>2</v>
      </c>
      <c r="I18">
        <f>koulení!I11</f>
        <v>171</v>
      </c>
      <c r="J18">
        <f>koulení!J11</f>
        <v>96</v>
      </c>
      <c r="K18">
        <f>koulení!K11</f>
        <v>267</v>
      </c>
      <c r="L18">
        <f>koulení!L11</f>
        <v>2</v>
      </c>
      <c r="M18">
        <f>koulení!M11</f>
        <v>4</v>
      </c>
      <c r="N18" s="49">
        <f>D18+I18</f>
        <v>439</v>
      </c>
      <c r="O18" s="49">
        <f>E18+J18</f>
        <v>229</v>
      </c>
      <c r="P18" s="49">
        <f>F18+K18</f>
        <v>668</v>
      </c>
      <c r="Q18" s="49">
        <f>G18+L18</f>
        <v>3</v>
      </c>
      <c r="R18" s="49">
        <f>H18+M18</f>
        <v>6</v>
      </c>
    </row>
    <row r="19" spans="1:18" ht="12.75">
      <c r="A19" s="92">
        <f>koulení!A16</f>
        <v>10</v>
      </c>
      <c r="C19" t="str">
        <f>koulení!C61</f>
        <v>Svoboda Petr</v>
      </c>
      <c r="D19">
        <f>koulení!D61</f>
        <v>266</v>
      </c>
      <c r="E19">
        <f>koulení!E61</f>
        <v>140</v>
      </c>
      <c r="F19">
        <f>koulení!F61</f>
        <v>406</v>
      </c>
      <c r="G19">
        <f>koulení!G61</f>
        <v>7</v>
      </c>
      <c r="H19">
        <f>koulení!H61</f>
        <v>7</v>
      </c>
      <c r="I19">
        <f>koulení!I61</f>
        <v>161</v>
      </c>
      <c r="J19">
        <f>koulení!J61</f>
        <v>100</v>
      </c>
      <c r="K19">
        <f>koulení!K61</f>
        <v>261</v>
      </c>
      <c r="L19">
        <f>koulení!L61</f>
        <v>0</v>
      </c>
      <c r="M19">
        <f>koulení!M61</f>
        <v>3</v>
      </c>
      <c r="N19" s="49">
        <f>D19+I19</f>
        <v>427</v>
      </c>
      <c r="O19" s="49">
        <f>E19+J19</f>
        <v>240</v>
      </c>
      <c r="P19" s="49">
        <f>F19+K19</f>
        <v>667</v>
      </c>
      <c r="Q19" s="49">
        <f>G19+L19</f>
        <v>7</v>
      </c>
      <c r="R19" s="49">
        <f>H19+M19</f>
        <v>10</v>
      </c>
    </row>
    <row r="20" spans="1:18" ht="12.75">
      <c r="A20" s="92">
        <f>koulení!A17</f>
        <v>11</v>
      </c>
      <c r="C20" t="str">
        <f>koulení!C32</f>
        <v>Kubíček Tomáš</v>
      </c>
      <c r="D20">
        <f>koulení!D32</f>
        <v>258</v>
      </c>
      <c r="E20">
        <f>koulení!E32</f>
        <v>133</v>
      </c>
      <c r="F20">
        <f>koulení!F32</f>
        <v>391</v>
      </c>
      <c r="G20">
        <f>koulení!G32</f>
        <v>3</v>
      </c>
      <c r="H20">
        <f>koulení!H32</f>
        <v>6</v>
      </c>
      <c r="I20">
        <f>koulení!I32</f>
        <v>179</v>
      </c>
      <c r="J20">
        <f>koulení!J32</f>
        <v>96</v>
      </c>
      <c r="K20">
        <f>koulení!K32</f>
        <v>275</v>
      </c>
      <c r="L20">
        <f>koulení!L32</f>
        <v>3</v>
      </c>
      <c r="M20">
        <f>koulení!M32</f>
        <v>4</v>
      </c>
      <c r="N20" s="49">
        <f>D20+I20</f>
        <v>437</v>
      </c>
      <c r="O20" s="49">
        <f>E20+J20</f>
        <v>229</v>
      </c>
      <c r="P20" s="49">
        <f>F20+K20</f>
        <v>666</v>
      </c>
      <c r="Q20" s="49">
        <f>G20+L20</f>
        <v>6</v>
      </c>
      <c r="R20" s="49">
        <f>H20+M20</f>
        <v>10</v>
      </c>
    </row>
    <row r="21" spans="1:18" ht="12.75">
      <c r="A21" s="92">
        <f>koulení!A18</f>
        <v>12</v>
      </c>
      <c r="C21" t="str">
        <f>koulení!C18</f>
        <v>Louda Pavel</v>
      </c>
      <c r="D21">
        <f>koulení!D18</f>
        <v>267</v>
      </c>
      <c r="E21">
        <f>koulení!E18</f>
        <v>152</v>
      </c>
      <c r="F21">
        <f>koulení!F18</f>
        <v>419</v>
      </c>
      <c r="G21">
        <f>koulení!G18</f>
        <v>3</v>
      </c>
      <c r="H21">
        <f>koulení!H18</f>
        <v>7</v>
      </c>
      <c r="I21">
        <f>koulení!I18</f>
        <v>161</v>
      </c>
      <c r="J21">
        <f>koulení!J18</f>
        <v>83</v>
      </c>
      <c r="K21">
        <f>koulení!K18</f>
        <v>244</v>
      </c>
      <c r="L21">
        <f>koulení!L18</f>
        <v>4</v>
      </c>
      <c r="M21">
        <f>koulení!M18</f>
        <v>2</v>
      </c>
      <c r="N21" s="49">
        <f>D21+I21</f>
        <v>428</v>
      </c>
      <c r="O21" s="49">
        <f>E21+J21</f>
        <v>235</v>
      </c>
      <c r="P21" s="49">
        <f>F21+K21</f>
        <v>663</v>
      </c>
      <c r="Q21" s="49">
        <f>G21+L21</f>
        <v>7</v>
      </c>
      <c r="R21" s="49">
        <f>H21+M21</f>
        <v>9</v>
      </c>
    </row>
    <row r="22" spans="1:18" ht="12.75">
      <c r="A22" s="92">
        <f>koulení!A20</f>
        <v>13</v>
      </c>
      <c r="C22" t="str">
        <f>koulení!C138</f>
        <v>Horák Luděk</v>
      </c>
      <c r="D22">
        <f>koulení!D138</f>
        <v>256</v>
      </c>
      <c r="E22">
        <f>koulení!E138</f>
        <v>140</v>
      </c>
      <c r="F22">
        <f>koulení!F138</f>
        <v>396</v>
      </c>
      <c r="G22">
        <f>koulení!G138</f>
        <v>3</v>
      </c>
      <c r="H22">
        <f>koulení!H138</f>
        <v>3</v>
      </c>
      <c r="I22">
        <f>koulení!I138</f>
        <v>172</v>
      </c>
      <c r="J22">
        <f>koulení!J138</f>
        <v>95</v>
      </c>
      <c r="K22">
        <f>koulení!K138</f>
        <v>267</v>
      </c>
      <c r="L22">
        <f>koulení!L138</f>
        <v>1</v>
      </c>
      <c r="M22">
        <f>koulení!M138</f>
        <v>2</v>
      </c>
      <c r="N22" s="49">
        <f>D22+I22</f>
        <v>428</v>
      </c>
      <c r="O22" s="49">
        <f>E22+J22</f>
        <v>235</v>
      </c>
      <c r="P22" s="49">
        <f>F22+K22</f>
        <v>663</v>
      </c>
      <c r="Q22" s="49">
        <f>G22+L22</f>
        <v>4</v>
      </c>
      <c r="R22" s="49">
        <f>H22+M22</f>
        <v>5</v>
      </c>
    </row>
    <row r="23" spans="1:18" ht="12.75">
      <c r="A23" s="92">
        <f>koulení!A21</f>
        <v>14</v>
      </c>
      <c r="C23" t="str">
        <f>koulení!C105</f>
        <v>Stránský Milan</v>
      </c>
      <c r="D23">
        <f>koulení!D105</f>
        <v>253</v>
      </c>
      <c r="E23">
        <f>koulení!E105</f>
        <v>129</v>
      </c>
      <c r="F23">
        <f>koulení!F105</f>
        <v>382</v>
      </c>
      <c r="G23">
        <f>koulení!G105</f>
        <v>3</v>
      </c>
      <c r="H23">
        <f>koulení!H105</f>
        <v>3</v>
      </c>
      <c r="I23">
        <f>koulení!I105</f>
        <v>182</v>
      </c>
      <c r="J23">
        <f>koulení!J105</f>
        <v>97</v>
      </c>
      <c r="K23">
        <f>koulení!K105</f>
        <v>279</v>
      </c>
      <c r="L23">
        <f>koulení!L105</f>
        <v>3</v>
      </c>
      <c r="M23">
        <f>koulení!M105</f>
        <v>6</v>
      </c>
      <c r="N23" s="49">
        <f>D23+I23</f>
        <v>435</v>
      </c>
      <c r="O23" s="49">
        <f>E23+J23</f>
        <v>226</v>
      </c>
      <c r="P23" s="49">
        <f>F23+K23</f>
        <v>661</v>
      </c>
      <c r="Q23" s="49">
        <f>G23+L23</f>
        <v>6</v>
      </c>
      <c r="R23" s="49">
        <f>H23+M23</f>
        <v>9</v>
      </c>
    </row>
    <row r="24" spans="1:22" ht="12.75">
      <c r="A24" s="92">
        <f>koulení!A22</f>
        <v>15</v>
      </c>
      <c r="C24" t="str">
        <f>koulení!C16</f>
        <v>Medlík Karel</v>
      </c>
      <c r="D24">
        <f>koulení!D16</f>
        <v>266</v>
      </c>
      <c r="E24">
        <f>koulení!E16</f>
        <v>132</v>
      </c>
      <c r="F24">
        <f>koulení!F16</f>
        <v>398</v>
      </c>
      <c r="G24">
        <f>koulení!G16</f>
        <v>1</v>
      </c>
      <c r="H24">
        <f>koulení!H16</f>
        <v>3</v>
      </c>
      <c r="I24">
        <f>koulení!I16</f>
        <v>177</v>
      </c>
      <c r="J24">
        <f>koulení!J16</f>
        <v>80</v>
      </c>
      <c r="K24">
        <f>koulení!K16</f>
        <v>257</v>
      </c>
      <c r="L24">
        <f>koulení!L16</f>
        <v>2</v>
      </c>
      <c r="M24">
        <f>koulení!M16</f>
        <v>2</v>
      </c>
      <c r="N24" s="49">
        <f>D24+I24</f>
        <v>443</v>
      </c>
      <c r="O24" s="49">
        <f>E24+J24</f>
        <v>212</v>
      </c>
      <c r="P24" s="49">
        <f>F24+K24</f>
        <v>655</v>
      </c>
      <c r="Q24" s="49">
        <f>G24+L24</f>
        <v>3</v>
      </c>
      <c r="R24" s="49">
        <f>H24+M24</f>
        <v>5</v>
      </c>
      <c r="V24" s="93"/>
    </row>
    <row r="25" spans="1:18" ht="12.75">
      <c r="A25" s="92">
        <f>koulení!A23</f>
        <v>16</v>
      </c>
      <c r="C25" t="str">
        <f>koulení!C46</f>
        <v>JUDr. Mezek Pavel</v>
      </c>
      <c r="D25">
        <f>koulení!D46</f>
        <v>267</v>
      </c>
      <c r="E25">
        <f>koulení!E46</f>
        <v>148</v>
      </c>
      <c r="F25">
        <f>koulení!F46</f>
        <v>415</v>
      </c>
      <c r="G25">
        <f>koulení!G46</f>
        <v>1</v>
      </c>
      <c r="H25">
        <f>koulení!H46</f>
        <v>6</v>
      </c>
      <c r="I25">
        <f>koulení!I46</f>
        <v>170</v>
      </c>
      <c r="J25">
        <f>koulení!J46</f>
        <v>65</v>
      </c>
      <c r="K25">
        <f>koulení!K46</f>
        <v>235</v>
      </c>
      <c r="L25">
        <f>koulení!L46</f>
        <v>4</v>
      </c>
      <c r="M25">
        <f>koulení!M46</f>
        <v>0</v>
      </c>
      <c r="N25" s="49">
        <f>D25+I25</f>
        <v>437</v>
      </c>
      <c r="O25" s="49">
        <f>E25+J25</f>
        <v>213</v>
      </c>
      <c r="P25" s="49">
        <f>F25+K25</f>
        <v>650</v>
      </c>
      <c r="Q25" s="49">
        <f>G25+L25</f>
        <v>5</v>
      </c>
      <c r="R25" s="49">
        <f>H25+M25</f>
        <v>6</v>
      </c>
    </row>
    <row r="26" spans="1:18" ht="12.75">
      <c r="A26" s="92">
        <f>koulení!A25</f>
        <v>17</v>
      </c>
      <c r="C26" t="str">
        <f>koulení!C62</f>
        <v>Kalista Jiří</v>
      </c>
      <c r="D26">
        <f>koulení!D62</f>
        <v>262</v>
      </c>
      <c r="E26">
        <f>koulení!E62</f>
        <v>118</v>
      </c>
      <c r="F26">
        <f>koulení!F62</f>
        <v>380</v>
      </c>
      <c r="G26">
        <f>koulení!G62</f>
        <v>3</v>
      </c>
      <c r="H26">
        <f>koulení!H62</f>
        <v>2</v>
      </c>
      <c r="I26">
        <f>koulení!I62</f>
        <v>175</v>
      </c>
      <c r="J26">
        <f>koulení!J62</f>
        <v>95</v>
      </c>
      <c r="K26">
        <f>koulení!K62</f>
        <v>270</v>
      </c>
      <c r="L26">
        <f>koulení!L62</f>
        <v>3</v>
      </c>
      <c r="M26">
        <f>koulení!M62</f>
        <v>3</v>
      </c>
      <c r="N26" s="49">
        <f>D26+I26</f>
        <v>437</v>
      </c>
      <c r="O26" s="49">
        <f>E26+J26</f>
        <v>213</v>
      </c>
      <c r="P26" s="49">
        <f>F26+K26</f>
        <v>650</v>
      </c>
      <c r="Q26" s="49">
        <f>G26+L26</f>
        <v>6</v>
      </c>
      <c r="R26" s="49">
        <f>H26+M26</f>
        <v>5</v>
      </c>
    </row>
    <row r="27" spans="1:18" ht="12.75">
      <c r="A27" s="92">
        <f>koulení!A26</f>
        <v>18</v>
      </c>
      <c r="C27" t="str">
        <f>koulení!C113</f>
        <v>Hejtmánek Michal</v>
      </c>
      <c r="D27">
        <f>koulení!D113</f>
        <v>291</v>
      </c>
      <c r="E27">
        <f>koulení!E113</f>
        <v>105</v>
      </c>
      <c r="F27">
        <f>koulení!F113</f>
        <v>396</v>
      </c>
      <c r="G27">
        <f>koulení!G113</f>
        <v>5</v>
      </c>
      <c r="H27">
        <f>koulení!H113</f>
        <v>4</v>
      </c>
      <c r="I27">
        <f>koulení!I113</f>
        <v>154</v>
      </c>
      <c r="J27">
        <f>koulení!J113</f>
        <v>97</v>
      </c>
      <c r="K27">
        <f>koulení!K113</f>
        <v>251</v>
      </c>
      <c r="L27">
        <f>koulení!L113</f>
        <v>0</v>
      </c>
      <c r="M27">
        <f>koulení!M113</f>
        <v>3</v>
      </c>
      <c r="N27" s="49">
        <f>D27+I27</f>
        <v>445</v>
      </c>
      <c r="O27" s="49">
        <f>E27+J27</f>
        <v>202</v>
      </c>
      <c r="P27" s="49">
        <f>F27+K27</f>
        <v>647</v>
      </c>
      <c r="Q27" s="49">
        <f>G27+L27</f>
        <v>5</v>
      </c>
      <c r="R27" s="49">
        <f>H27+M27</f>
        <v>7</v>
      </c>
    </row>
    <row r="28" spans="1:18" ht="12.75">
      <c r="A28" s="92">
        <f>koulení!A27</f>
        <v>19</v>
      </c>
      <c r="C28" t="str">
        <f>koulení!C13</f>
        <v>Tauer Václav</v>
      </c>
      <c r="D28">
        <f>koulení!D13</f>
        <v>271</v>
      </c>
      <c r="E28">
        <f>koulení!E13</f>
        <v>124</v>
      </c>
      <c r="F28">
        <f>koulení!F13</f>
        <v>395</v>
      </c>
      <c r="G28">
        <f>koulení!G13</f>
        <v>7</v>
      </c>
      <c r="H28">
        <f>koulení!H13</f>
        <v>4</v>
      </c>
      <c r="I28">
        <f>koulení!I13</f>
        <v>171</v>
      </c>
      <c r="J28">
        <f>koulení!J13</f>
        <v>79</v>
      </c>
      <c r="K28">
        <f>koulení!K13</f>
        <v>250</v>
      </c>
      <c r="L28">
        <f>koulení!L13</f>
        <v>1</v>
      </c>
      <c r="M28">
        <f>koulení!M13</f>
        <v>2</v>
      </c>
      <c r="N28" s="49">
        <f>D28+I28</f>
        <v>442</v>
      </c>
      <c r="O28" s="49">
        <f>E28+J28</f>
        <v>203</v>
      </c>
      <c r="P28" s="49">
        <f>F28+K28</f>
        <v>645</v>
      </c>
      <c r="Q28" s="49">
        <f>G28+L28</f>
        <v>8</v>
      </c>
      <c r="R28" s="49">
        <f>H28+M28</f>
        <v>6</v>
      </c>
    </row>
    <row r="29" spans="1:20" ht="12.75">
      <c r="A29" s="92">
        <f>koulení!A28</f>
        <v>20</v>
      </c>
      <c r="C29" t="str">
        <f>koulení!C5</f>
        <v>Štěpánová Dagmar</v>
      </c>
      <c r="D29">
        <f>koulení!D5</f>
        <v>278</v>
      </c>
      <c r="E29">
        <f>koulení!E5</f>
        <v>129</v>
      </c>
      <c r="F29">
        <f>koulení!F5</f>
        <v>407</v>
      </c>
      <c r="G29">
        <f>koulení!G5</f>
        <v>2</v>
      </c>
      <c r="H29">
        <f>koulení!H5</f>
        <v>5</v>
      </c>
      <c r="I29">
        <f>koulení!I5</f>
        <v>167</v>
      </c>
      <c r="J29">
        <f>koulení!J5</f>
        <v>70</v>
      </c>
      <c r="K29">
        <f>koulení!K5</f>
        <v>237</v>
      </c>
      <c r="L29">
        <f>koulení!L5</f>
        <v>6</v>
      </c>
      <c r="M29">
        <f>koulení!M5</f>
        <v>0</v>
      </c>
      <c r="N29" s="49">
        <f>D29+I29</f>
        <v>445</v>
      </c>
      <c r="O29" s="49">
        <f>E29+J29</f>
        <v>199</v>
      </c>
      <c r="P29" s="49">
        <f>F29+K29</f>
        <v>644</v>
      </c>
      <c r="Q29" s="49">
        <f>G29+L29</f>
        <v>8</v>
      </c>
      <c r="R29" s="49">
        <f>H29+M29</f>
        <v>5</v>
      </c>
      <c r="T29" s="1" t="s">
        <v>44</v>
      </c>
    </row>
    <row r="30" spans="1:18" ht="12.75">
      <c r="A30" s="92">
        <f>koulení!A30</f>
        <v>21</v>
      </c>
      <c r="C30" t="str">
        <f>koulení!C65</f>
        <v>Ing. Němeček Jaroslav</v>
      </c>
      <c r="D30">
        <f>koulení!D65</f>
        <v>264</v>
      </c>
      <c r="E30">
        <f>koulení!E65</f>
        <v>128</v>
      </c>
      <c r="F30">
        <f>koulení!F65</f>
        <v>392</v>
      </c>
      <c r="G30">
        <f>koulení!G65</f>
        <v>10</v>
      </c>
      <c r="H30">
        <f>koulení!H65</f>
        <v>4</v>
      </c>
      <c r="I30">
        <f>koulení!I65</f>
        <v>163</v>
      </c>
      <c r="J30">
        <f>koulení!J65</f>
        <v>87</v>
      </c>
      <c r="K30">
        <f>koulení!K65</f>
        <v>250</v>
      </c>
      <c r="L30">
        <f>koulení!L65</f>
        <v>3</v>
      </c>
      <c r="M30">
        <f>koulení!M65</f>
        <v>0</v>
      </c>
      <c r="N30" s="49">
        <f>D30+I30</f>
        <v>427</v>
      </c>
      <c r="O30" s="49">
        <f>E30+J30</f>
        <v>215</v>
      </c>
      <c r="P30" s="49">
        <f>F30+K30</f>
        <v>642</v>
      </c>
      <c r="Q30" s="49">
        <f>G30+L30</f>
        <v>13</v>
      </c>
      <c r="R30" s="49">
        <f>H30+M30</f>
        <v>4</v>
      </c>
    </row>
    <row r="31" spans="1:18" ht="12.75">
      <c r="A31" s="92">
        <f>koulení!A31</f>
        <v>22</v>
      </c>
      <c r="C31" t="str">
        <f>koulení!C15</f>
        <v>Knap Miroslav</v>
      </c>
      <c r="D31">
        <f>koulení!D15</f>
        <v>280</v>
      </c>
      <c r="E31">
        <f>koulení!E15</f>
        <v>120</v>
      </c>
      <c r="F31">
        <f>koulení!F15</f>
        <v>400</v>
      </c>
      <c r="G31">
        <f>koulení!G15</f>
        <v>8</v>
      </c>
      <c r="H31">
        <f>koulení!H15</f>
        <v>3</v>
      </c>
      <c r="I31">
        <f>koulení!I15</f>
        <v>171</v>
      </c>
      <c r="J31">
        <f>koulení!J15</f>
        <v>71</v>
      </c>
      <c r="K31">
        <f>koulení!K15</f>
        <v>242</v>
      </c>
      <c r="L31">
        <f>koulení!L15</f>
        <v>4</v>
      </c>
      <c r="M31">
        <f>koulení!M15</f>
        <v>1</v>
      </c>
      <c r="N31" s="49">
        <f>D31+I31</f>
        <v>451</v>
      </c>
      <c r="O31" s="49">
        <f>E31+J31</f>
        <v>191</v>
      </c>
      <c r="P31" s="49">
        <f>F31+K31</f>
        <v>642</v>
      </c>
      <c r="Q31" s="49">
        <f>G31+L31</f>
        <v>12</v>
      </c>
      <c r="R31" s="49">
        <f>H31+M31</f>
        <v>4</v>
      </c>
    </row>
    <row r="32" spans="1:18" ht="12.75">
      <c r="A32" s="92">
        <f>koulení!A32</f>
        <v>23</v>
      </c>
      <c r="C32" t="str">
        <f>koulení!C102</f>
        <v>Baudyš Jan</v>
      </c>
      <c r="D32">
        <f>koulení!D102</f>
        <v>257</v>
      </c>
      <c r="E32">
        <f>koulení!E102</f>
        <v>135</v>
      </c>
      <c r="F32">
        <f>koulení!F102</f>
        <v>392</v>
      </c>
      <c r="G32">
        <f>koulení!G102</f>
        <v>5</v>
      </c>
      <c r="H32">
        <f>koulení!H102</f>
        <v>3</v>
      </c>
      <c r="I32">
        <f>koulení!I102</f>
        <v>174</v>
      </c>
      <c r="J32">
        <f>koulení!J102</f>
        <v>75</v>
      </c>
      <c r="K32">
        <f>koulení!K102</f>
        <v>249</v>
      </c>
      <c r="L32">
        <f>koulení!L102</f>
        <v>1</v>
      </c>
      <c r="M32">
        <f>koulení!M102</f>
        <v>2</v>
      </c>
      <c r="N32" s="49">
        <f>D32+I32</f>
        <v>431</v>
      </c>
      <c r="O32" s="49">
        <f>E32+J32</f>
        <v>210</v>
      </c>
      <c r="P32" s="49">
        <f>F32+K32</f>
        <v>641</v>
      </c>
      <c r="Q32" s="49">
        <f>G32+L32</f>
        <v>6</v>
      </c>
      <c r="R32" s="49">
        <f>H32+M32</f>
        <v>5</v>
      </c>
    </row>
    <row r="33" spans="1:18" ht="12.75">
      <c r="A33" s="92">
        <f>koulení!A33</f>
        <v>24</v>
      </c>
      <c r="C33" t="str">
        <f>koulení!C25</f>
        <v>Pavlíček Rudolf</v>
      </c>
      <c r="D33">
        <f>koulení!D25</f>
        <v>250</v>
      </c>
      <c r="E33">
        <f>koulení!E25</f>
        <v>145</v>
      </c>
      <c r="F33">
        <f>koulení!F25</f>
        <v>395</v>
      </c>
      <c r="G33">
        <f>koulení!G25</f>
        <v>6</v>
      </c>
      <c r="H33">
        <f>koulení!H25</f>
        <v>2</v>
      </c>
      <c r="I33">
        <f>koulení!I25</f>
        <v>168</v>
      </c>
      <c r="J33">
        <f>koulení!J25</f>
        <v>77</v>
      </c>
      <c r="K33">
        <f>koulení!K25</f>
        <v>245</v>
      </c>
      <c r="L33">
        <f>koulení!L25</f>
        <v>1</v>
      </c>
      <c r="M33">
        <f>koulení!M25</f>
        <v>2</v>
      </c>
      <c r="N33" s="49">
        <f>D33+I33</f>
        <v>418</v>
      </c>
      <c r="O33" s="49">
        <f>E33+J33</f>
        <v>222</v>
      </c>
      <c r="P33" s="49">
        <f>F33+K33</f>
        <v>640</v>
      </c>
      <c r="Q33" s="49">
        <f>G33+L33</f>
        <v>7</v>
      </c>
      <c r="R33" s="49">
        <f>H33+M33</f>
        <v>4</v>
      </c>
    </row>
    <row r="34" spans="1:20" ht="12.75">
      <c r="A34" s="92">
        <f>koulení!A35</f>
        <v>25</v>
      </c>
      <c r="C34" t="str">
        <f>koulení!C12</f>
        <v>Tauerová Lucie</v>
      </c>
      <c r="D34">
        <f>koulení!D12</f>
        <v>290</v>
      </c>
      <c r="E34">
        <f>koulení!E12</f>
        <v>115</v>
      </c>
      <c r="F34">
        <f>koulení!F12</f>
        <v>405</v>
      </c>
      <c r="G34">
        <f>koulení!G12</f>
        <v>4</v>
      </c>
      <c r="H34">
        <f>koulení!H12</f>
        <v>4</v>
      </c>
      <c r="I34">
        <f>koulení!I12</f>
        <v>152</v>
      </c>
      <c r="J34">
        <f>koulení!J12</f>
        <v>83</v>
      </c>
      <c r="K34">
        <f>koulení!K12</f>
        <v>235</v>
      </c>
      <c r="L34">
        <f>koulení!L12</f>
        <v>2</v>
      </c>
      <c r="M34">
        <f>koulení!M12</f>
        <v>2</v>
      </c>
      <c r="N34" s="49">
        <f>D34+I34</f>
        <v>442</v>
      </c>
      <c r="O34" s="49">
        <f>E34+J34</f>
        <v>198</v>
      </c>
      <c r="P34" s="49">
        <f>F34+K34</f>
        <v>640</v>
      </c>
      <c r="Q34" s="49">
        <f>G34+L34</f>
        <v>6</v>
      </c>
      <c r="R34" s="49">
        <f>H34+M34</f>
        <v>6</v>
      </c>
      <c r="T34" s="1" t="s">
        <v>44</v>
      </c>
    </row>
    <row r="35" spans="1:20" ht="12.75">
      <c r="A35" s="92">
        <f>koulení!A36</f>
        <v>26</v>
      </c>
      <c r="C35" t="str">
        <f>koulení!C47</f>
        <v>Mansfeldová Jiřina</v>
      </c>
      <c r="D35">
        <f>koulení!D47</f>
        <v>264</v>
      </c>
      <c r="E35">
        <f>koulení!E47</f>
        <v>129</v>
      </c>
      <c r="F35">
        <f>koulení!F47</f>
        <v>393</v>
      </c>
      <c r="G35">
        <f>koulení!G47</f>
        <v>6</v>
      </c>
      <c r="H35">
        <f>koulení!H47</f>
        <v>3</v>
      </c>
      <c r="I35">
        <f>koulení!I47</f>
        <v>161</v>
      </c>
      <c r="J35">
        <f>koulení!J47</f>
        <v>85</v>
      </c>
      <c r="K35">
        <f>koulení!K47</f>
        <v>246</v>
      </c>
      <c r="L35">
        <f>koulení!L47</f>
        <v>4</v>
      </c>
      <c r="M35">
        <f>koulení!M47</f>
        <v>1</v>
      </c>
      <c r="N35" s="49">
        <f>D35+I35</f>
        <v>425</v>
      </c>
      <c r="O35" s="49">
        <f>E35+J35</f>
        <v>214</v>
      </c>
      <c r="P35" s="49">
        <f>F35+K35</f>
        <v>639</v>
      </c>
      <c r="Q35" s="49">
        <f>G35+L35</f>
        <v>10</v>
      </c>
      <c r="R35" s="49">
        <f>H35+M35</f>
        <v>4</v>
      </c>
      <c r="T35" s="1" t="s">
        <v>44</v>
      </c>
    </row>
    <row r="36" spans="1:18" ht="12.75">
      <c r="A36" s="92">
        <f>koulení!A37</f>
        <v>27</v>
      </c>
      <c r="C36" t="str">
        <f>koulení!C101</f>
        <v>Ivan Josef</v>
      </c>
      <c r="D36">
        <f>koulení!D101</f>
        <v>282</v>
      </c>
      <c r="E36">
        <f>koulení!E101</f>
        <v>107</v>
      </c>
      <c r="F36">
        <f>koulení!F101</f>
        <v>389</v>
      </c>
      <c r="G36">
        <f>koulení!G101</f>
        <v>6</v>
      </c>
      <c r="H36">
        <f>koulení!H101</f>
        <v>4</v>
      </c>
      <c r="I36">
        <f>koulení!I101</f>
        <v>153</v>
      </c>
      <c r="J36">
        <f>koulení!J101</f>
        <v>97</v>
      </c>
      <c r="K36">
        <f>koulení!K101</f>
        <v>250</v>
      </c>
      <c r="L36">
        <f>koulení!L101</f>
        <v>2</v>
      </c>
      <c r="M36">
        <f>koulení!M101</f>
        <v>2</v>
      </c>
      <c r="N36" s="49">
        <f>D36+I36</f>
        <v>435</v>
      </c>
      <c r="O36" s="49">
        <f>E36+J36</f>
        <v>204</v>
      </c>
      <c r="P36" s="49">
        <f>F36+K36</f>
        <v>639</v>
      </c>
      <c r="Q36" s="49">
        <f>G36+L36</f>
        <v>8</v>
      </c>
      <c r="R36" s="49">
        <f>H36+M36</f>
        <v>6</v>
      </c>
    </row>
    <row r="37" spans="1:18" ht="12.75">
      <c r="A37" s="92">
        <f>koulení!A38</f>
        <v>28</v>
      </c>
      <c r="C37" t="str">
        <f>koulení!C10</f>
        <v>Bc. Slavík Karel</v>
      </c>
      <c r="D37">
        <f>koulení!D10</f>
        <v>261</v>
      </c>
      <c r="E37">
        <f>koulení!E10</f>
        <v>140</v>
      </c>
      <c r="F37">
        <f>koulení!F10</f>
        <v>401</v>
      </c>
      <c r="G37">
        <f>koulení!G10</f>
        <v>2</v>
      </c>
      <c r="H37">
        <f>koulení!H10</f>
        <v>4</v>
      </c>
      <c r="I37">
        <f>koulení!I10</f>
        <v>172</v>
      </c>
      <c r="J37">
        <f>koulení!J10</f>
        <v>65</v>
      </c>
      <c r="K37">
        <f>koulení!K10</f>
        <v>237</v>
      </c>
      <c r="L37">
        <f>koulení!L10</f>
        <v>4</v>
      </c>
      <c r="M37">
        <f>koulení!M10</f>
        <v>3</v>
      </c>
      <c r="N37" s="49">
        <f>D37+I37</f>
        <v>433</v>
      </c>
      <c r="O37" s="49">
        <f>E37+J37</f>
        <v>205</v>
      </c>
      <c r="P37" s="49">
        <f>F37+K37</f>
        <v>638</v>
      </c>
      <c r="Q37" s="49">
        <f>G37+L37</f>
        <v>6</v>
      </c>
      <c r="R37" s="49">
        <f>H37+M37</f>
        <v>7</v>
      </c>
    </row>
    <row r="38" spans="1:18" ht="12.75">
      <c r="A38" s="92">
        <f>koulení!A40</f>
        <v>29</v>
      </c>
      <c r="C38" t="str">
        <f>koulení!C73</f>
        <v>Trejtnar Bohuslav</v>
      </c>
      <c r="D38">
        <f>koulení!D73</f>
        <v>262</v>
      </c>
      <c r="E38">
        <f>koulení!E73</f>
        <v>115</v>
      </c>
      <c r="F38">
        <f>koulení!F73</f>
        <v>377</v>
      </c>
      <c r="G38">
        <f>koulení!G73</f>
        <v>10</v>
      </c>
      <c r="H38">
        <f>koulení!H73</f>
        <v>8</v>
      </c>
      <c r="I38">
        <f>koulení!I73</f>
        <v>174</v>
      </c>
      <c r="J38">
        <f>koulení!J73</f>
        <v>87</v>
      </c>
      <c r="K38">
        <f>koulení!K73</f>
        <v>261</v>
      </c>
      <c r="L38">
        <f>koulení!L73</f>
        <v>1</v>
      </c>
      <c r="M38">
        <f>koulení!M73</f>
        <v>0</v>
      </c>
      <c r="N38" s="49">
        <f>D38+I38</f>
        <v>436</v>
      </c>
      <c r="O38" s="49">
        <f>E38+J38</f>
        <v>202</v>
      </c>
      <c r="P38" s="49">
        <f>F38+K38</f>
        <v>638</v>
      </c>
      <c r="Q38" s="49">
        <f>G38+L38</f>
        <v>11</v>
      </c>
      <c r="R38" s="49">
        <f>H38+M38</f>
        <v>8</v>
      </c>
    </row>
    <row r="39" spans="1:18" ht="12.75">
      <c r="A39" s="92">
        <f>koulení!A41</f>
        <v>30</v>
      </c>
      <c r="C39" t="str">
        <f>koulení!C67</f>
        <v>Diviš Zdeněk</v>
      </c>
      <c r="D39">
        <f>koulení!D67</f>
        <v>269</v>
      </c>
      <c r="E39">
        <f>koulení!E67</f>
        <v>130</v>
      </c>
      <c r="F39">
        <f>koulení!F67</f>
        <v>399</v>
      </c>
      <c r="G39">
        <f>koulení!G67</f>
        <v>5</v>
      </c>
      <c r="H39">
        <f>koulení!H67</f>
        <v>4</v>
      </c>
      <c r="I39">
        <f>koulení!I67</f>
        <v>171</v>
      </c>
      <c r="J39">
        <f>koulení!J67</f>
        <v>67</v>
      </c>
      <c r="K39">
        <f>koulení!K67</f>
        <v>238</v>
      </c>
      <c r="L39">
        <f>koulení!L67</f>
        <v>3</v>
      </c>
      <c r="M39">
        <f>koulení!M67</f>
        <v>1</v>
      </c>
      <c r="N39" s="49">
        <f>D39+I39</f>
        <v>440</v>
      </c>
      <c r="O39" s="49">
        <f>E39+J39</f>
        <v>197</v>
      </c>
      <c r="P39" s="49">
        <f>F39+K39</f>
        <v>637</v>
      </c>
      <c r="Q39" s="49">
        <f>G39+L39</f>
        <v>8</v>
      </c>
      <c r="R39" s="49">
        <f>H39+M39</f>
        <v>5</v>
      </c>
    </row>
    <row r="40" spans="1:18" ht="12.75">
      <c r="A40" s="92">
        <f>koulení!A42</f>
        <v>31</v>
      </c>
      <c r="C40" t="str">
        <f>koulení!C120</f>
        <v>Vašička Roman</v>
      </c>
      <c r="D40">
        <f>koulení!D120</f>
        <v>282</v>
      </c>
      <c r="E40">
        <f>koulení!E120</f>
        <v>119</v>
      </c>
      <c r="F40">
        <f>koulení!F120</f>
        <v>401</v>
      </c>
      <c r="G40">
        <f>koulení!G120</f>
        <v>8</v>
      </c>
      <c r="H40">
        <f>koulení!H120</f>
        <v>6</v>
      </c>
      <c r="I40">
        <f>koulení!I120</f>
        <v>161</v>
      </c>
      <c r="J40">
        <f>koulení!J120</f>
        <v>75</v>
      </c>
      <c r="K40">
        <f>koulení!K120</f>
        <v>236</v>
      </c>
      <c r="L40">
        <f>koulení!L120</f>
        <v>4</v>
      </c>
      <c r="M40">
        <f>koulení!M120</f>
        <v>1</v>
      </c>
      <c r="N40" s="49">
        <f>D40+I40</f>
        <v>443</v>
      </c>
      <c r="O40" s="49">
        <f>E40+J40</f>
        <v>194</v>
      </c>
      <c r="P40" s="49">
        <f>F40+K40</f>
        <v>637</v>
      </c>
      <c r="Q40" s="49">
        <f>G40+L40</f>
        <v>12</v>
      </c>
      <c r="R40" s="49">
        <f>H40+M40</f>
        <v>7</v>
      </c>
    </row>
    <row r="41" spans="1:18" ht="12.75">
      <c r="A41" s="92">
        <f>koulení!A43</f>
        <v>32</v>
      </c>
      <c r="C41" t="str">
        <f>koulení!C6</f>
        <v>Vejdělek Václav</v>
      </c>
      <c r="D41">
        <f>koulení!D6</f>
        <v>272</v>
      </c>
      <c r="E41">
        <f>koulení!E6</f>
        <v>132</v>
      </c>
      <c r="F41">
        <f>koulení!F6</f>
        <v>404</v>
      </c>
      <c r="G41">
        <f>koulení!G6</f>
        <v>3</v>
      </c>
      <c r="H41">
        <f>koulení!H6</f>
        <v>3</v>
      </c>
      <c r="I41">
        <f>koulení!I6</f>
        <v>170</v>
      </c>
      <c r="J41">
        <f>koulení!J6</f>
        <v>62</v>
      </c>
      <c r="K41">
        <f>koulení!K6</f>
        <v>232</v>
      </c>
      <c r="L41">
        <f>koulení!L6</f>
        <v>4</v>
      </c>
      <c r="M41">
        <f>koulení!M6</f>
        <v>0</v>
      </c>
      <c r="N41" s="49">
        <f>D41+I41</f>
        <v>442</v>
      </c>
      <c r="O41" s="49">
        <f>E41+J41</f>
        <v>194</v>
      </c>
      <c r="P41" s="49">
        <f>F41+K41</f>
        <v>636</v>
      </c>
      <c r="Q41" s="49">
        <f>G41+L41</f>
        <v>7</v>
      </c>
      <c r="R41" s="49">
        <f>H41+M41</f>
        <v>3</v>
      </c>
    </row>
    <row r="42" spans="1:18" ht="12.75">
      <c r="A42" s="92">
        <f>koulení!A45</f>
        <v>33</v>
      </c>
      <c r="C42" t="str">
        <f>koulení!C72</f>
        <v>Vaníček Jiří</v>
      </c>
      <c r="D42">
        <f>koulení!D72</f>
        <v>252</v>
      </c>
      <c r="E42">
        <f>koulení!E72</f>
        <v>112</v>
      </c>
      <c r="F42">
        <f>koulení!F72</f>
        <v>364</v>
      </c>
      <c r="G42">
        <f>koulení!G72</f>
        <v>5</v>
      </c>
      <c r="H42">
        <f>koulení!H72</f>
        <v>2</v>
      </c>
      <c r="I42">
        <f>koulení!I72</f>
        <v>168</v>
      </c>
      <c r="J42">
        <f>koulení!J72</f>
        <v>102</v>
      </c>
      <c r="K42">
        <f>koulení!K72</f>
        <v>270</v>
      </c>
      <c r="L42">
        <f>koulení!L72</f>
        <v>2</v>
      </c>
      <c r="M42">
        <f>koulení!M72</f>
        <v>3</v>
      </c>
      <c r="N42" s="49">
        <f>D42+I42</f>
        <v>420</v>
      </c>
      <c r="O42" s="49">
        <f>E42+J42</f>
        <v>214</v>
      </c>
      <c r="P42" s="49">
        <f>F42+K42</f>
        <v>634</v>
      </c>
      <c r="Q42" s="49">
        <f>G42+L42</f>
        <v>7</v>
      </c>
      <c r="R42" s="49">
        <f>H42+M42</f>
        <v>5</v>
      </c>
    </row>
    <row r="43" spans="1:18" ht="12.75">
      <c r="A43" s="92">
        <f>koulení!A46</f>
        <v>34</v>
      </c>
      <c r="C43" t="str">
        <f>koulení!C66</f>
        <v>JUDr. Prokop Jiří</v>
      </c>
      <c r="D43">
        <f>koulení!D66</f>
        <v>265</v>
      </c>
      <c r="E43">
        <f>koulení!E66</f>
        <v>123</v>
      </c>
      <c r="F43">
        <f>koulení!F66</f>
        <v>388</v>
      </c>
      <c r="G43">
        <f>koulení!G66</f>
        <v>7</v>
      </c>
      <c r="H43">
        <f>koulení!H66</f>
        <v>4</v>
      </c>
      <c r="I43">
        <f>koulení!I66</f>
        <v>179</v>
      </c>
      <c r="J43">
        <f>koulení!J66</f>
        <v>67</v>
      </c>
      <c r="K43">
        <f>koulení!K66</f>
        <v>246</v>
      </c>
      <c r="L43">
        <f>koulení!L66</f>
        <v>2</v>
      </c>
      <c r="M43">
        <f>koulení!M66</f>
        <v>3</v>
      </c>
      <c r="N43" s="49">
        <f>D43+I43</f>
        <v>444</v>
      </c>
      <c r="O43" s="49">
        <f>E43+J43</f>
        <v>190</v>
      </c>
      <c r="P43" s="49">
        <f>F43+K43</f>
        <v>634</v>
      </c>
      <c r="Q43" s="49">
        <f>G43+L43</f>
        <v>9</v>
      </c>
      <c r="R43" s="49">
        <f>H43+M43</f>
        <v>7</v>
      </c>
    </row>
    <row r="44" spans="1:18" ht="12.75">
      <c r="A44" s="92">
        <f>koulení!A47</f>
        <v>35</v>
      </c>
      <c r="C44" t="str">
        <f>koulení!C56</f>
        <v>Svačina Zdeněk</v>
      </c>
      <c r="D44">
        <f>koulení!D56</f>
        <v>258</v>
      </c>
      <c r="E44">
        <f>koulení!E56</f>
        <v>113</v>
      </c>
      <c r="F44">
        <f>koulení!F56</f>
        <v>371</v>
      </c>
      <c r="G44">
        <f>koulení!G56</f>
        <v>8</v>
      </c>
      <c r="H44">
        <f>koulení!H56</f>
        <v>10</v>
      </c>
      <c r="I44">
        <f>koulení!I56</f>
        <v>173</v>
      </c>
      <c r="J44">
        <f>koulení!J56</f>
        <v>88</v>
      </c>
      <c r="K44">
        <f>koulení!K56</f>
        <v>261</v>
      </c>
      <c r="L44">
        <f>koulení!L56</f>
        <v>6</v>
      </c>
      <c r="M44">
        <f>koulení!M56</f>
        <v>6</v>
      </c>
      <c r="N44" s="49">
        <f>D44+I44</f>
        <v>431</v>
      </c>
      <c r="O44" s="49">
        <f>E44+J44</f>
        <v>201</v>
      </c>
      <c r="P44" s="49">
        <f>F44+K44</f>
        <v>632</v>
      </c>
      <c r="Q44" s="49">
        <f>G44+L44</f>
        <v>14</v>
      </c>
      <c r="R44" s="49">
        <f>H44+M44</f>
        <v>16</v>
      </c>
    </row>
    <row r="45" spans="1:18" ht="12.75">
      <c r="A45" s="92">
        <f>koulení!A48</f>
        <v>36</v>
      </c>
      <c r="C45" t="str">
        <f>koulení!C78</f>
        <v>Kvapil Miloš</v>
      </c>
      <c r="D45">
        <f>koulení!D78</f>
        <v>277</v>
      </c>
      <c r="E45">
        <f>koulení!E78</f>
        <v>114</v>
      </c>
      <c r="F45">
        <f>koulení!F78</f>
        <v>391</v>
      </c>
      <c r="G45">
        <f>koulení!G78</f>
        <v>8</v>
      </c>
      <c r="H45">
        <f>koulení!H78</f>
        <v>7</v>
      </c>
      <c r="I45">
        <f>koulení!I78</f>
        <v>160</v>
      </c>
      <c r="J45">
        <f>koulení!J78</f>
        <v>81</v>
      </c>
      <c r="K45">
        <f>koulení!K78</f>
        <v>241</v>
      </c>
      <c r="L45">
        <f>koulení!L78</f>
        <v>3</v>
      </c>
      <c r="M45">
        <f>koulení!M78</f>
        <v>1</v>
      </c>
      <c r="N45" s="49">
        <f>D45+I45</f>
        <v>437</v>
      </c>
      <c r="O45" s="49">
        <f>E45+J45</f>
        <v>195</v>
      </c>
      <c r="P45" s="49">
        <f>F45+K45</f>
        <v>632</v>
      </c>
      <c r="Q45" s="49">
        <f>G45+L45</f>
        <v>11</v>
      </c>
      <c r="R45" s="49">
        <f>H45+M45</f>
        <v>8</v>
      </c>
    </row>
    <row r="46" spans="1:18" ht="12.75">
      <c r="A46" s="92">
        <f>koulení!A50</f>
        <v>37</v>
      </c>
      <c r="C46" t="str">
        <f>koulení!C28</f>
        <v>Kalců Petr</v>
      </c>
      <c r="D46">
        <f>koulení!D28</f>
        <v>256</v>
      </c>
      <c r="E46">
        <f>koulení!E28</f>
        <v>151</v>
      </c>
      <c r="F46">
        <f>koulení!F28</f>
        <v>407</v>
      </c>
      <c r="G46">
        <f>koulení!G28</f>
        <v>8</v>
      </c>
      <c r="H46">
        <f>koulení!H28</f>
        <v>10</v>
      </c>
      <c r="I46">
        <f>koulení!I28</f>
        <v>170</v>
      </c>
      <c r="J46">
        <f>koulení!J28</f>
        <v>53</v>
      </c>
      <c r="K46">
        <f>koulení!K28</f>
        <v>223</v>
      </c>
      <c r="L46">
        <f>koulení!L28</f>
        <v>9</v>
      </c>
      <c r="M46">
        <f>koulení!M28</f>
        <v>1</v>
      </c>
      <c r="N46" s="49">
        <f>D46+I46</f>
        <v>426</v>
      </c>
      <c r="O46" s="49">
        <f>E46+J46</f>
        <v>204</v>
      </c>
      <c r="P46" s="49">
        <f>F46+K46</f>
        <v>630</v>
      </c>
      <c r="Q46" s="49">
        <f>G46+L46</f>
        <v>17</v>
      </c>
      <c r="R46" s="49">
        <f>H46+M46</f>
        <v>11</v>
      </c>
    </row>
    <row r="47" spans="1:18" ht="12.75">
      <c r="A47" s="92">
        <f>koulení!A51</f>
        <v>38</v>
      </c>
      <c r="C47" t="str">
        <f>koulení!C63</f>
        <v>Zůna František</v>
      </c>
      <c r="D47">
        <f>koulení!D63</f>
        <v>259</v>
      </c>
      <c r="E47">
        <f>koulení!E63</f>
        <v>123</v>
      </c>
      <c r="F47">
        <f>koulení!F63</f>
        <v>382</v>
      </c>
      <c r="G47">
        <f>koulení!G63</f>
        <v>6</v>
      </c>
      <c r="H47">
        <f>koulení!H63</f>
        <v>4</v>
      </c>
      <c r="I47">
        <f>koulení!I63</f>
        <v>167</v>
      </c>
      <c r="J47">
        <f>koulení!J63</f>
        <v>80</v>
      </c>
      <c r="K47">
        <f>koulení!K63</f>
        <v>247</v>
      </c>
      <c r="L47">
        <f>koulení!L63</f>
        <v>2</v>
      </c>
      <c r="M47">
        <f>koulení!M63</f>
        <v>4</v>
      </c>
      <c r="N47" s="49">
        <f>D47+I47</f>
        <v>426</v>
      </c>
      <c r="O47" s="49">
        <f>E47+J47</f>
        <v>203</v>
      </c>
      <c r="P47" s="49">
        <f>F47+K47</f>
        <v>629</v>
      </c>
      <c r="Q47" s="49">
        <f>G47+L47</f>
        <v>8</v>
      </c>
      <c r="R47" s="49">
        <f>H47+M47</f>
        <v>8</v>
      </c>
    </row>
    <row r="48" spans="1:18" ht="12.75">
      <c r="A48" s="92">
        <f>koulení!A52</f>
        <v>39</v>
      </c>
      <c r="C48" t="str">
        <f>koulení!C20</f>
        <v>Babka Zdeněk</v>
      </c>
      <c r="D48">
        <f>koulení!D20</f>
        <v>267</v>
      </c>
      <c r="E48">
        <f>koulení!E20</f>
        <v>128</v>
      </c>
      <c r="F48">
        <f>koulení!F20</f>
        <v>395</v>
      </c>
      <c r="G48">
        <f>koulení!G20</f>
        <v>3</v>
      </c>
      <c r="H48">
        <f>koulení!H20</f>
        <v>5</v>
      </c>
      <c r="I48">
        <f>koulení!I20</f>
        <v>165</v>
      </c>
      <c r="J48">
        <f>koulení!J20</f>
        <v>68</v>
      </c>
      <c r="K48">
        <f>koulení!K20</f>
        <v>233</v>
      </c>
      <c r="L48">
        <f>koulení!L20</f>
        <v>5</v>
      </c>
      <c r="M48">
        <f>koulení!M20</f>
        <v>0</v>
      </c>
      <c r="N48" s="49">
        <f>D48+I48</f>
        <v>432</v>
      </c>
      <c r="O48" s="49">
        <f>E48+J48</f>
        <v>196</v>
      </c>
      <c r="P48" s="49">
        <f>F48+K48</f>
        <v>628</v>
      </c>
      <c r="Q48" s="49">
        <f>G48+L48</f>
        <v>8</v>
      </c>
      <c r="R48" s="49">
        <f>H48+M48</f>
        <v>5</v>
      </c>
    </row>
    <row r="49" spans="1:18" ht="12.75">
      <c r="A49" s="92">
        <f>koulení!A53</f>
        <v>40</v>
      </c>
      <c r="C49" t="str">
        <f>koulení!C117</f>
        <v>Fojtík Bronislav</v>
      </c>
      <c r="D49">
        <f>koulení!D117</f>
        <v>261</v>
      </c>
      <c r="E49">
        <f>koulení!E117</f>
        <v>146</v>
      </c>
      <c r="F49">
        <f>koulení!F117</f>
        <v>407</v>
      </c>
      <c r="G49">
        <f>koulení!G117</f>
        <v>3</v>
      </c>
      <c r="H49">
        <f>koulení!H117</f>
        <v>9</v>
      </c>
      <c r="I49">
        <f>koulení!I117</f>
        <v>143</v>
      </c>
      <c r="J49">
        <f>koulení!J117</f>
        <v>76</v>
      </c>
      <c r="K49">
        <f>koulení!K117</f>
        <v>219</v>
      </c>
      <c r="L49">
        <f>koulení!L117</f>
        <v>1</v>
      </c>
      <c r="M49">
        <f>koulení!M117</f>
        <v>2</v>
      </c>
      <c r="N49" s="49">
        <f>D49+I49</f>
        <v>404</v>
      </c>
      <c r="O49" s="49">
        <f>E49+J49</f>
        <v>222</v>
      </c>
      <c r="P49" s="49">
        <f>F49+K49</f>
        <v>626</v>
      </c>
      <c r="Q49" s="49">
        <f>G49+L49</f>
        <v>4</v>
      </c>
      <c r="R49" s="49">
        <f>H49+M49</f>
        <v>11</v>
      </c>
    </row>
    <row r="50" spans="1:18" ht="12.75">
      <c r="A50" s="92">
        <f>koulení!A55</f>
        <v>41</v>
      </c>
      <c r="C50" t="str">
        <f>koulení!C96</f>
        <v>Peca Milan</v>
      </c>
      <c r="D50">
        <f>koulení!D96</f>
        <v>266</v>
      </c>
      <c r="E50">
        <f>koulení!E96</f>
        <v>125</v>
      </c>
      <c r="F50">
        <f>koulení!F96</f>
        <v>391</v>
      </c>
      <c r="G50">
        <f>koulení!G96</f>
        <v>5</v>
      </c>
      <c r="H50">
        <f>koulení!H96</f>
        <v>0</v>
      </c>
      <c r="I50">
        <f>koulení!I96</f>
        <v>156</v>
      </c>
      <c r="J50">
        <f>koulení!J96</f>
        <v>77</v>
      </c>
      <c r="K50">
        <f>koulení!K96</f>
        <v>233</v>
      </c>
      <c r="L50">
        <f>koulení!L96</f>
        <v>3</v>
      </c>
      <c r="M50">
        <f>koulení!M96</f>
        <v>1</v>
      </c>
      <c r="N50" s="49">
        <f>D50+I50</f>
        <v>422</v>
      </c>
      <c r="O50" s="49">
        <f>E50+J50</f>
        <v>202</v>
      </c>
      <c r="P50" s="49">
        <f>F50+K50</f>
        <v>624</v>
      </c>
      <c r="Q50" s="49">
        <f>G50+L50</f>
        <v>8</v>
      </c>
      <c r="R50" s="49">
        <f>H50+M50</f>
        <v>1</v>
      </c>
    </row>
    <row r="51" spans="1:18" ht="12.75">
      <c r="A51" s="92">
        <f>koulení!A56</f>
        <v>42</v>
      </c>
      <c r="C51" t="str">
        <f>koulení!C55</f>
        <v>Ing. Poklop Pavel</v>
      </c>
      <c r="D51">
        <f>koulení!D55</f>
        <v>262</v>
      </c>
      <c r="E51">
        <f>koulení!E55</f>
        <v>133</v>
      </c>
      <c r="F51">
        <f>koulení!F55</f>
        <v>395</v>
      </c>
      <c r="G51">
        <f>koulení!G55</f>
        <v>5</v>
      </c>
      <c r="H51">
        <f>koulení!H55</f>
        <v>6</v>
      </c>
      <c r="I51">
        <f>koulení!I55</f>
        <v>171</v>
      </c>
      <c r="J51">
        <f>koulení!J55</f>
        <v>58</v>
      </c>
      <c r="K51">
        <f>koulení!K55</f>
        <v>229</v>
      </c>
      <c r="L51">
        <f>koulení!L55</f>
        <v>2</v>
      </c>
      <c r="M51">
        <f>koulení!M55</f>
        <v>2</v>
      </c>
      <c r="N51" s="49">
        <f>D51+I51</f>
        <v>433</v>
      </c>
      <c r="O51" s="49">
        <f>E51+J51</f>
        <v>191</v>
      </c>
      <c r="P51" s="49">
        <f>F51+K51</f>
        <v>624</v>
      </c>
      <c r="Q51" s="49">
        <f>G51+L51</f>
        <v>7</v>
      </c>
      <c r="R51" s="49">
        <f>H51+M51</f>
        <v>8</v>
      </c>
    </row>
    <row r="52" spans="1:18" ht="12.75">
      <c r="A52" s="92">
        <f>koulení!A57</f>
        <v>43</v>
      </c>
      <c r="C52" t="str">
        <f>koulení!C22</f>
        <v>Kyncl Roman</v>
      </c>
      <c r="D52">
        <f>koulení!D22</f>
        <v>270</v>
      </c>
      <c r="E52">
        <f>koulení!E22</f>
        <v>121</v>
      </c>
      <c r="F52">
        <f>koulení!F22</f>
        <v>391</v>
      </c>
      <c r="G52">
        <f>koulení!G22</f>
        <v>2</v>
      </c>
      <c r="H52">
        <f>koulení!H22</f>
        <v>1</v>
      </c>
      <c r="I52">
        <f>koulení!I22</f>
        <v>182</v>
      </c>
      <c r="J52">
        <f>koulení!J22</f>
        <v>50</v>
      </c>
      <c r="K52">
        <f>koulení!K22</f>
        <v>232</v>
      </c>
      <c r="L52">
        <f>koulení!L22</f>
        <v>7</v>
      </c>
      <c r="M52">
        <f>koulení!M22</f>
        <v>2</v>
      </c>
      <c r="N52" s="49">
        <f>D52+I52</f>
        <v>452</v>
      </c>
      <c r="O52" s="49">
        <f>E52+J52</f>
        <v>171</v>
      </c>
      <c r="P52" s="49">
        <f>F52+K52</f>
        <v>623</v>
      </c>
      <c r="Q52" s="49">
        <f>G52+L52</f>
        <v>9</v>
      </c>
      <c r="R52" s="49">
        <f>H52+M52</f>
        <v>3</v>
      </c>
    </row>
    <row r="53" spans="1:21" ht="12.75">
      <c r="A53" s="92">
        <f>koulení!A58</f>
        <v>44</v>
      </c>
      <c r="C53" t="str">
        <f>koulení!C17</f>
        <v>Hažva Martin</v>
      </c>
      <c r="D53">
        <f>koulení!D17</f>
        <v>262</v>
      </c>
      <c r="E53">
        <f>koulení!E17</f>
        <v>118</v>
      </c>
      <c r="F53">
        <f>koulení!F17</f>
        <v>380</v>
      </c>
      <c r="G53">
        <f>koulení!G17</f>
        <v>3</v>
      </c>
      <c r="H53">
        <f>koulení!H17</f>
        <v>6</v>
      </c>
      <c r="I53">
        <f>koulení!I17</f>
        <v>154</v>
      </c>
      <c r="J53">
        <f>koulení!J17</f>
        <v>88</v>
      </c>
      <c r="K53">
        <f>koulení!K17</f>
        <v>242</v>
      </c>
      <c r="L53">
        <f>koulení!L17</f>
        <v>1</v>
      </c>
      <c r="M53">
        <f>koulení!M17</f>
        <v>2</v>
      </c>
      <c r="N53" s="49">
        <f>D53+I53</f>
        <v>416</v>
      </c>
      <c r="O53" s="49">
        <f>E53+J53</f>
        <v>206</v>
      </c>
      <c r="P53" s="49">
        <f>F53+K53</f>
        <v>622</v>
      </c>
      <c r="Q53" s="49">
        <f>G53+L53</f>
        <v>4</v>
      </c>
      <c r="R53" s="49">
        <f>H53+M53</f>
        <v>8</v>
      </c>
      <c r="U53" t="s">
        <v>2</v>
      </c>
    </row>
    <row r="54" spans="1:20" ht="12.75">
      <c r="A54" s="92">
        <f>koulení!A60</f>
        <v>45</v>
      </c>
      <c r="C54" t="str">
        <f>koulení!C60</f>
        <v>Kotalová Eva</v>
      </c>
      <c r="D54">
        <f>koulení!D60</f>
        <v>267</v>
      </c>
      <c r="E54">
        <f>koulení!E60</f>
        <v>122</v>
      </c>
      <c r="F54">
        <f>koulení!F60</f>
        <v>389</v>
      </c>
      <c r="G54">
        <f>koulení!G60</f>
        <v>8</v>
      </c>
      <c r="H54">
        <f>koulení!H60</f>
        <v>3</v>
      </c>
      <c r="I54">
        <f>koulení!I60</f>
        <v>171</v>
      </c>
      <c r="J54">
        <f>koulení!J60</f>
        <v>62</v>
      </c>
      <c r="K54">
        <f>koulení!K60</f>
        <v>233</v>
      </c>
      <c r="L54">
        <f>koulení!L60</f>
        <v>8</v>
      </c>
      <c r="M54">
        <f>koulení!M60</f>
        <v>2</v>
      </c>
      <c r="N54" s="49">
        <f>D54+I54</f>
        <v>438</v>
      </c>
      <c r="O54" s="49">
        <f>E54+J54</f>
        <v>184</v>
      </c>
      <c r="P54" s="49">
        <f>F54+K54</f>
        <v>622</v>
      </c>
      <c r="Q54" s="49">
        <f>G54+L54</f>
        <v>16</v>
      </c>
      <c r="R54" s="49">
        <f>H54+M54</f>
        <v>5</v>
      </c>
      <c r="T54" s="1" t="s">
        <v>44</v>
      </c>
    </row>
    <row r="55" spans="1:18" ht="12.75">
      <c r="A55" s="92">
        <f>koulení!A61</f>
        <v>46</v>
      </c>
      <c r="C55" t="str">
        <f>koulení!C7</f>
        <v>Štěpán Jaroslav</v>
      </c>
      <c r="D55">
        <f>koulení!D7</f>
        <v>250</v>
      </c>
      <c r="E55">
        <f>koulení!E7</f>
        <v>124</v>
      </c>
      <c r="F55">
        <f>koulení!F7</f>
        <v>374</v>
      </c>
      <c r="G55">
        <f>koulení!G7</f>
        <v>5</v>
      </c>
      <c r="H55">
        <f>koulení!H7</f>
        <v>6</v>
      </c>
      <c r="I55">
        <f>koulení!I7</f>
        <v>169</v>
      </c>
      <c r="J55">
        <f>koulení!J7</f>
        <v>78</v>
      </c>
      <c r="K55">
        <f>koulení!K7</f>
        <v>247</v>
      </c>
      <c r="L55">
        <f>koulení!L7</f>
        <v>7</v>
      </c>
      <c r="M55">
        <f>koulení!M7</f>
        <v>2</v>
      </c>
      <c r="N55" s="49">
        <f>D55+I55</f>
        <v>419</v>
      </c>
      <c r="O55" s="49">
        <f>E55+J55</f>
        <v>202</v>
      </c>
      <c r="P55" s="49">
        <f>F55+K55</f>
        <v>621</v>
      </c>
      <c r="Q55" s="49">
        <f>G55+L55</f>
        <v>12</v>
      </c>
      <c r="R55" s="49">
        <f>H55+M55</f>
        <v>8</v>
      </c>
    </row>
    <row r="56" spans="1:20" ht="12.75">
      <c r="A56" s="92">
        <f>koulení!A62</f>
        <v>47</v>
      </c>
      <c r="C56" t="str">
        <f>koulení!C103</f>
        <v>Filakovská Gabriela</v>
      </c>
      <c r="D56">
        <f>koulení!D103</f>
        <v>263</v>
      </c>
      <c r="E56">
        <f>koulení!E103</f>
        <v>94</v>
      </c>
      <c r="F56">
        <f>koulení!F103</f>
        <v>357</v>
      </c>
      <c r="G56">
        <f>koulení!G103</f>
        <v>8</v>
      </c>
      <c r="H56">
        <f>koulení!H103</f>
        <v>2</v>
      </c>
      <c r="I56">
        <f>koulení!I103</f>
        <v>167</v>
      </c>
      <c r="J56">
        <f>koulení!J103</f>
        <v>96</v>
      </c>
      <c r="K56">
        <f>koulení!K103</f>
        <v>263</v>
      </c>
      <c r="L56">
        <f>koulení!L103</f>
        <v>2</v>
      </c>
      <c r="M56">
        <f>koulení!M103</f>
        <v>0</v>
      </c>
      <c r="N56" s="49">
        <f>D56+I56</f>
        <v>430</v>
      </c>
      <c r="O56" s="49">
        <f>E56+J56</f>
        <v>190</v>
      </c>
      <c r="P56" s="49">
        <f>F56+K56</f>
        <v>620</v>
      </c>
      <c r="Q56" s="49">
        <f>G56+L56</f>
        <v>10</v>
      </c>
      <c r="R56" s="49">
        <f>H56+M56</f>
        <v>2</v>
      </c>
      <c r="T56" s="1" t="s">
        <v>44</v>
      </c>
    </row>
    <row r="57" spans="1:18" ht="12.75">
      <c r="A57" s="92">
        <f>koulení!A63</f>
        <v>48</v>
      </c>
      <c r="C57" t="str">
        <f>koulení!C40</f>
        <v>Rygl Vladimír</v>
      </c>
      <c r="D57">
        <f>koulení!D40</f>
        <v>262</v>
      </c>
      <c r="E57">
        <f>koulení!E40</f>
        <v>130</v>
      </c>
      <c r="F57">
        <f>koulení!F40</f>
        <v>392</v>
      </c>
      <c r="G57">
        <f>koulení!G40</f>
        <v>6</v>
      </c>
      <c r="H57">
        <f>koulení!H40</f>
        <v>2</v>
      </c>
      <c r="I57">
        <f>koulení!I40</f>
        <v>164</v>
      </c>
      <c r="J57">
        <f>koulení!J40</f>
        <v>63</v>
      </c>
      <c r="K57">
        <f>koulení!K40</f>
        <v>227</v>
      </c>
      <c r="L57">
        <f>koulení!L40</f>
        <v>5</v>
      </c>
      <c r="M57">
        <f>koulení!M40</f>
        <v>1</v>
      </c>
      <c r="N57" s="49">
        <f>D57+I57</f>
        <v>426</v>
      </c>
      <c r="O57" s="49">
        <f>E57+J57</f>
        <v>193</v>
      </c>
      <c r="P57" s="49">
        <f>F57+K57</f>
        <v>619</v>
      </c>
      <c r="Q57" s="49">
        <f>G57+L57</f>
        <v>11</v>
      </c>
      <c r="R57" s="49">
        <f>H57+M57</f>
        <v>3</v>
      </c>
    </row>
    <row r="58" spans="1:18" ht="12.75">
      <c r="A58" s="92">
        <f>koulení!A65</f>
        <v>49</v>
      </c>
      <c r="C58" t="str">
        <f>koulení!C50</f>
        <v>Fremr Martin</v>
      </c>
      <c r="D58">
        <f>koulení!D50</f>
        <v>269</v>
      </c>
      <c r="E58">
        <f>koulení!E50</f>
        <v>95</v>
      </c>
      <c r="F58">
        <f>koulení!F50</f>
        <v>364</v>
      </c>
      <c r="G58">
        <f>koulení!G50</f>
        <v>13</v>
      </c>
      <c r="H58">
        <f>koulení!H50</f>
        <v>4</v>
      </c>
      <c r="I58">
        <f>koulení!I50</f>
        <v>174</v>
      </c>
      <c r="J58">
        <f>koulení!J50</f>
        <v>80</v>
      </c>
      <c r="K58">
        <f>koulení!K50</f>
        <v>254</v>
      </c>
      <c r="L58">
        <f>koulení!L50</f>
        <v>6</v>
      </c>
      <c r="M58">
        <f>koulení!M50</f>
        <v>4</v>
      </c>
      <c r="N58" s="49">
        <f>D58+I58</f>
        <v>443</v>
      </c>
      <c r="O58" s="49">
        <f>E58+J58</f>
        <v>175</v>
      </c>
      <c r="P58" s="49">
        <f>F58+K58</f>
        <v>618</v>
      </c>
      <c r="Q58" s="49">
        <f>G58+L58</f>
        <v>19</v>
      </c>
      <c r="R58" s="49">
        <f>H58+M58</f>
        <v>8</v>
      </c>
    </row>
    <row r="59" spans="1:18" ht="12.75">
      <c r="A59" s="92">
        <f>koulení!A66</f>
        <v>50</v>
      </c>
      <c r="C59" t="str">
        <f>koulení!C116</f>
        <v>Zábel Lubomír</v>
      </c>
      <c r="D59">
        <f>koulení!D116</f>
        <v>252</v>
      </c>
      <c r="E59">
        <f>koulení!E116</f>
        <v>105</v>
      </c>
      <c r="F59">
        <f>koulení!F116</f>
        <v>357</v>
      </c>
      <c r="G59">
        <f>koulení!G116</f>
        <v>9</v>
      </c>
      <c r="H59">
        <f>koulení!H116</f>
        <v>1</v>
      </c>
      <c r="I59">
        <f>koulení!I116</f>
        <v>175</v>
      </c>
      <c r="J59">
        <f>koulení!J116</f>
        <v>85</v>
      </c>
      <c r="K59">
        <f>koulení!K116</f>
        <v>260</v>
      </c>
      <c r="L59">
        <f>koulení!L116</f>
        <v>2</v>
      </c>
      <c r="M59">
        <f>koulení!M116</f>
        <v>1</v>
      </c>
      <c r="N59" s="49">
        <f>D59+I59</f>
        <v>427</v>
      </c>
      <c r="O59" s="49">
        <f>E59+J59</f>
        <v>190</v>
      </c>
      <c r="P59" s="49">
        <f>F59+K59</f>
        <v>617</v>
      </c>
      <c r="Q59" s="49">
        <f>G59+L59</f>
        <v>11</v>
      </c>
      <c r="R59" s="49">
        <f>H59+M59</f>
        <v>2</v>
      </c>
    </row>
    <row r="60" spans="1:20" ht="12.75">
      <c r="A60" s="92">
        <f>koulení!A67</f>
        <v>51</v>
      </c>
      <c r="C60" t="str">
        <f>koulení!C82</f>
        <v>Němečková Lucie</v>
      </c>
      <c r="D60">
        <f>koulení!D82</f>
        <v>244</v>
      </c>
      <c r="E60">
        <f>koulení!E82</f>
        <v>110</v>
      </c>
      <c r="F60">
        <f>koulení!F82</f>
        <v>354</v>
      </c>
      <c r="G60">
        <f>koulení!G82</f>
        <v>13</v>
      </c>
      <c r="H60">
        <f>koulení!H82</f>
        <v>5</v>
      </c>
      <c r="I60">
        <f>koulení!I82</f>
        <v>181</v>
      </c>
      <c r="J60">
        <f>koulení!J82</f>
        <v>79</v>
      </c>
      <c r="K60">
        <f>koulení!K82</f>
        <v>260</v>
      </c>
      <c r="L60">
        <f>koulení!L82</f>
        <v>5</v>
      </c>
      <c r="M60">
        <f>koulení!M82</f>
        <v>4</v>
      </c>
      <c r="N60" s="49">
        <f>D60+I60</f>
        <v>425</v>
      </c>
      <c r="O60" s="49">
        <f>E60+J60</f>
        <v>189</v>
      </c>
      <c r="P60" s="49">
        <f>F60+K60</f>
        <v>614</v>
      </c>
      <c r="Q60" s="49">
        <f>G60+L60</f>
        <v>18</v>
      </c>
      <c r="R60" s="49">
        <f>H60+M60</f>
        <v>9</v>
      </c>
      <c r="T60" s="1" t="s">
        <v>44</v>
      </c>
    </row>
    <row r="61" spans="1:20" ht="12.75">
      <c r="A61" s="92">
        <f>koulení!A68</f>
        <v>52</v>
      </c>
      <c r="C61" t="str">
        <f>koulení!C21</f>
        <v>Van Steelantová Ilona</v>
      </c>
      <c r="D61">
        <f>koulení!D21</f>
        <v>240</v>
      </c>
      <c r="E61">
        <f>koulení!E21</f>
        <v>123</v>
      </c>
      <c r="F61">
        <f>koulení!F21</f>
        <v>363</v>
      </c>
      <c r="G61">
        <f>koulení!G21</f>
        <v>7</v>
      </c>
      <c r="H61">
        <f>koulení!H21</f>
        <v>5</v>
      </c>
      <c r="I61">
        <f>koulení!I21</f>
        <v>174</v>
      </c>
      <c r="J61">
        <f>koulení!J21</f>
        <v>75</v>
      </c>
      <c r="K61">
        <f>koulení!K21</f>
        <v>249</v>
      </c>
      <c r="L61">
        <f>koulení!L21</f>
        <v>3</v>
      </c>
      <c r="M61">
        <f>koulení!M21</f>
        <v>1</v>
      </c>
      <c r="N61" s="49">
        <f>D61+I61</f>
        <v>414</v>
      </c>
      <c r="O61" s="49">
        <f>E61+J61</f>
        <v>198</v>
      </c>
      <c r="P61" s="49">
        <f>F61+K61</f>
        <v>612</v>
      </c>
      <c r="Q61" s="49">
        <f>G61+L61</f>
        <v>10</v>
      </c>
      <c r="R61" s="49">
        <f>H61+M61</f>
        <v>6</v>
      </c>
      <c r="T61" s="1" t="s">
        <v>44</v>
      </c>
    </row>
    <row r="62" spans="1:18" ht="12.75">
      <c r="A62" s="92">
        <f>koulení!A70</f>
        <v>53</v>
      </c>
      <c r="C62" t="str">
        <f>koulení!C118</f>
        <v>Zimek Jiří</v>
      </c>
      <c r="D62">
        <f>koulení!D118</f>
        <v>253</v>
      </c>
      <c r="E62">
        <f>koulení!E118</f>
        <v>98</v>
      </c>
      <c r="F62">
        <f>koulení!F118</f>
        <v>351</v>
      </c>
      <c r="G62">
        <f>koulení!G118</f>
        <v>10</v>
      </c>
      <c r="H62">
        <f>koulení!H118</f>
        <v>2</v>
      </c>
      <c r="I62">
        <f>koulení!I118</f>
        <v>157</v>
      </c>
      <c r="J62">
        <f>koulení!J118</f>
        <v>103</v>
      </c>
      <c r="K62">
        <f>koulení!K118</f>
        <v>260</v>
      </c>
      <c r="L62">
        <f>koulení!L118</f>
        <v>3</v>
      </c>
      <c r="M62">
        <f>koulení!M118</f>
        <v>1</v>
      </c>
      <c r="N62" s="49">
        <f>D62+I62</f>
        <v>410</v>
      </c>
      <c r="O62" s="49">
        <f>E62+J62</f>
        <v>201</v>
      </c>
      <c r="P62" s="49">
        <f>F62+K62</f>
        <v>611</v>
      </c>
      <c r="Q62" s="49">
        <f>G62+L62</f>
        <v>13</v>
      </c>
      <c r="R62" s="49">
        <f>H62+M62</f>
        <v>3</v>
      </c>
    </row>
    <row r="63" spans="1:18" ht="12.75">
      <c r="A63" s="92">
        <f>koulení!A71</f>
        <v>54</v>
      </c>
      <c r="C63" t="str">
        <f>koulení!C48</f>
        <v>Ing. Masár Peter</v>
      </c>
      <c r="D63">
        <f>koulení!D48</f>
        <v>263</v>
      </c>
      <c r="E63">
        <f>koulení!E48</f>
        <v>114</v>
      </c>
      <c r="F63">
        <f>koulení!F48</f>
        <v>377</v>
      </c>
      <c r="G63">
        <f>koulení!G48</f>
        <v>8</v>
      </c>
      <c r="H63">
        <f>koulení!H48</f>
        <v>2</v>
      </c>
      <c r="I63">
        <f>koulení!I48</f>
        <v>149</v>
      </c>
      <c r="J63">
        <f>koulení!J48</f>
        <v>82</v>
      </c>
      <c r="K63">
        <f>koulení!K48</f>
        <v>231</v>
      </c>
      <c r="L63">
        <f>koulení!L48</f>
        <v>3</v>
      </c>
      <c r="M63">
        <f>koulení!M48</f>
        <v>0</v>
      </c>
      <c r="N63" s="49">
        <f>D63+I63</f>
        <v>412</v>
      </c>
      <c r="O63" s="49">
        <f>E63+J63</f>
        <v>196</v>
      </c>
      <c r="P63" s="49">
        <f>F63+K63</f>
        <v>608</v>
      </c>
      <c r="Q63" s="49">
        <f>G63+L63</f>
        <v>11</v>
      </c>
      <c r="R63" s="49">
        <f>H63+M63</f>
        <v>2</v>
      </c>
    </row>
    <row r="64" spans="1:18" ht="12.75">
      <c r="A64" s="92">
        <f>koulení!A72</f>
        <v>55</v>
      </c>
      <c r="C64" t="str">
        <f>koulení!C58</f>
        <v>Rozhoň Tomáš</v>
      </c>
      <c r="D64">
        <f>koulení!D58</f>
        <v>257</v>
      </c>
      <c r="E64">
        <f>koulení!E58</f>
        <v>106</v>
      </c>
      <c r="F64">
        <f>koulení!F58</f>
        <v>363</v>
      </c>
      <c r="G64">
        <f>koulení!G58</f>
        <v>11</v>
      </c>
      <c r="H64">
        <f>koulení!H58</f>
        <v>5</v>
      </c>
      <c r="I64">
        <f>koulení!I58</f>
        <v>153</v>
      </c>
      <c r="J64">
        <f>koulení!J58</f>
        <v>89</v>
      </c>
      <c r="K64">
        <f>koulení!K58</f>
        <v>242</v>
      </c>
      <c r="L64">
        <f>koulení!L58</f>
        <v>3</v>
      </c>
      <c r="M64">
        <f>koulení!M58</f>
        <v>3</v>
      </c>
      <c r="N64" s="49">
        <f>D64+I64</f>
        <v>410</v>
      </c>
      <c r="O64" s="49">
        <f>E64+J64</f>
        <v>195</v>
      </c>
      <c r="P64" s="49">
        <f>F64+K64</f>
        <v>605</v>
      </c>
      <c r="Q64" s="49">
        <f>G64+L64</f>
        <v>14</v>
      </c>
      <c r="R64" s="49">
        <f>H64+M64</f>
        <v>8</v>
      </c>
    </row>
    <row r="65" spans="1:18" ht="12.75">
      <c r="A65" s="92">
        <f>koulení!A73</f>
        <v>56</v>
      </c>
      <c r="C65" t="str">
        <f>koulení!C115</f>
        <v>Bc. Motúz Zdeněk</v>
      </c>
      <c r="D65">
        <f>koulení!D115</f>
        <v>263</v>
      </c>
      <c r="E65">
        <f>koulení!E115</f>
        <v>113</v>
      </c>
      <c r="F65">
        <f>koulení!F115</f>
        <v>376</v>
      </c>
      <c r="G65">
        <f>koulení!G115</f>
        <v>6</v>
      </c>
      <c r="H65">
        <f>koulení!H115</f>
        <v>5</v>
      </c>
      <c r="I65">
        <f>koulení!I115</f>
        <v>159</v>
      </c>
      <c r="J65">
        <f>koulení!J115</f>
        <v>69</v>
      </c>
      <c r="K65">
        <f>koulení!K115</f>
        <v>228</v>
      </c>
      <c r="L65">
        <f>koulení!L115</f>
        <v>5</v>
      </c>
      <c r="M65">
        <f>koulení!M115</f>
        <v>0</v>
      </c>
      <c r="N65" s="49">
        <f>D65+I65</f>
        <v>422</v>
      </c>
      <c r="O65" s="49">
        <f>E65+J65</f>
        <v>182</v>
      </c>
      <c r="P65" s="49">
        <f>F65+K65</f>
        <v>604</v>
      </c>
      <c r="Q65" s="49">
        <f>G65+L65</f>
        <v>11</v>
      </c>
      <c r="R65" s="49">
        <f>H65+M65</f>
        <v>5</v>
      </c>
    </row>
    <row r="66" spans="1:18" ht="12.75">
      <c r="A66" s="92">
        <f>koulení!A75</f>
        <v>57</v>
      </c>
      <c r="C66" t="str">
        <f>koulení!C76</f>
        <v>Fogl Pavel</v>
      </c>
      <c r="D66">
        <f>koulení!D76</f>
        <v>264</v>
      </c>
      <c r="E66">
        <f>koulení!E76</f>
        <v>114</v>
      </c>
      <c r="F66">
        <f>koulení!F76</f>
        <v>378</v>
      </c>
      <c r="G66">
        <f>koulení!G76</f>
        <v>11</v>
      </c>
      <c r="H66">
        <f>koulení!H76</f>
        <v>6</v>
      </c>
      <c r="I66">
        <f>koulení!I76</f>
        <v>172</v>
      </c>
      <c r="J66">
        <f>koulení!J76</f>
        <v>53</v>
      </c>
      <c r="K66">
        <f>koulení!K76</f>
        <v>225</v>
      </c>
      <c r="L66">
        <f>koulení!L76</f>
        <v>14</v>
      </c>
      <c r="M66">
        <f>koulení!M76</f>
        <v>0</v>
      </c>
      <c r="N66" s="49">
        <f>D66+I66</f>
        <v>436</v>
      </c>
      <c r="O66" s="49">
        <f>E66+J66</f>
        <v>167</v>
      </c>
      <c r="P66" s="49">
        <f>F66+K66</f>
        <v>603</v>
      </c>
      <c r="Q66" s="49">
        <f>G66+L66</f>
        <v>25</v>
      </c>
      <c r="R66" s="49">
        <f>H66+M66</f>
        <v>6</v>
      </c>
    </row>
    <row r="67" spans="1:18" ht="12.75">
      <c r="A67" s="92">
        <f>koulení!A76</f>
        <v>58</v>
      </c>
      <c r="C67" t="str">
        <f>koulení!C77</f>
        <v>Galuščák Zdeněk</v>
      </c>
      <c r="D67">
        <f>koulení!D77</f>
        <v>257</v>
      </c>
      <c r="E67">
        <f>koulení!E77</f>
        <v>107</v>
      </c>
      <c r="F67">
        <f>koulení!F77</f>
        <v>364</v>
      </c>
      <c r="G67">
        <f>koulení!G77</f>
        <v>13</v>
      </c>
      <c r="H67">
        <f>koulení!H77</f>
        <v>7</v>
      </c>
      <c r="I67">
        <f>koulení!I77</f>
        <v>145</v>
      </c>
      <c r="J67">
        <f>koulení!J77</f>
        <v>93</v>
      </c>
      <c r="K67">
        <f>koulení!K77</f>
        <v>238</v>
      </c>
      <c r="L67">
        <f>koulení!L77</f>
        <v>4</v>
      </c>
      <c r="M67">
        <f>koulení!M77</f>
        <v>4</v>
      </c>
      <c r="N67" s="49">
        <f>D67+I67</f>
        <v>402</v>
      </c>
      <c r="O67" s="49">
        <f>E67+J67</f>
        <v>200</v>
      </c>
      <c r="P67" s="49">
        <f>F67+K67</f>
        <v>602</v>
      </c>
      <c r="Q67" s="49">
        <f>G67+L67</f>
        <v>17</v>
      </c>
      <c r="R67" s="49">
        <f>H67+M67</f>
        <v>11</v>
      </c>
    </row>
    <row r="68" spans="1:18" ht="12.75">
      <c r="A68" s="92">
        <f>koulení!A77</f>
        <v>59</v>
      </c>
      <c r="C68" t="str">
        <f>koulení!C128</f>
        <v>Václavík Libor</v>
      </c>
      <c r="D68">
        <f>koulení!D128</f>
        <v>256</v>
      </c>
      <c r="E68">
        <f>koulení!E128</f>
        <v>115</v>
      </c>
      <c r="F68">
        <f>koulení!F128</f>
        <v>371</v>
      </c>
      <c r="G68">
        <f>koulení!G128</f>
        <v>6</v>
      </c>
      <c r="H68">
        <f>koulení!H128</f>
        <v>2</v>
      </c>
      <c r="I68">
        <f>koulení!I128</f>
        <v>160</v>
      </c>
      <c r="J68">
        <f>koulení!J128</f>
        <v>71</v>
      </c>
      <c r="K68">
        <f>koulení!K128</f>
        <v>231</v>
      </c>
      <c r="L68">
        <f>koulení!L128</f>
        <v>4</v>
      </c>
      <c r="M68">
        <f>koulení!M128</f>
        <v>2</v>
      </c>
      <c r="N68" s="49">
        <f>D68+I68</f>
        <v>416</v>
      </c>
      <c r="O68" s="49">
        <f>E68+J68</f>
        <v>186</v>
      </c>
      <c r="P68" s="49">
        <f>F68+K68</f>
        <v>602</v>
      </c>
      <c r="Q68" s="49">
        <f>G68+L68</f>
        <v>10</v>
      </c>
      <c r="R68" s="49">
        <f>H68+M68</f>
        <v>4</v>
      </c>
    </row>
    <row r="69" spans="1:18" ht="12.75">
      <c r="A69" s="92">
        <f>koulení!A78</f>
        <v>60</v>
      </c>
      <c r="C69" t="str">
        <f>koulení!C75</f>
        <v>Kuřátko Pavel</v>
      </c>
      <c r="D69">
        <f>koulení!D75</f>
        <v>248</v>
      </c>
      <c r="E69">
        <f>koulení!E75</f>
        <v>116</v>
      </c>
      <c r="F69">
        <f>koulení!F75</f>
        <v>364</v>
      </c>
      <c r="G69">
        <f>koulení!G75</f>
        <v>12</v>
      </c>
      <c r="H69">
        <f>koulení!H75</f>
        <v>1</v>
      </c>
      <c r="I69">
        <f>koulení!I75</f>
        <v>168</v>
      </c>
      <c r="J69">
        <f>koulení!J75</f>
        <v>69</v>
      </c>
      <c r="K69">
        <f>koulení!K75</f>
        <v>237</v>
      </c>
      <c r="L69">
        <f>koulení!L75</f>
        <v>7</v>
      </c>
      <c r="M69">
        <f>koulení!M75</f>
        <v>1</v>
      </c>
      <c r="N69" s="49">
        <f>D69+I69</f>
        <v>416</v>
      </c>
      <c r="O69" s="49">
        <f>E69+J69</f>
        <v>185</v>
      </c>
      <c r="P69" s="49">
        <f>F69+K69</f>
        <v>601</v>
      </c>
      <c r="Q69" s="49">
        <f>G69+L69</f>
        <v>19</v>
      </c>
      <c r="R69" s="49">
        <f>H69+M69</f>
        <v>2</v>
      </c>
    </row>
    <row r="70" spans="1:18" ht="12.75">
      <c r="A70" s="92">
        <f>koulení!A80</f>
        <v>61</v>
      </c>
      <c r="C70" t="str">
        <f>koulení!C127</f>
        <v>Koloděj Miroslav</v>
      </c>
      <c r="D70">
        <f>koulení!D127</f>
        <v>240</v>
      </c>
      <c r="E70">
        <f>koulení!E127</f>
        <v>129</v>
      </c>
      <c r="F70">
        <f>koulení!F127</f>
        <v>369</v>
      </c>
      <c r="G70">
        <f>koulení!G127</f>
        <v>2</v>
      </c>
      <c r="H70">
        <f>koulení!H127</f>
        <v>1</v>
      </c>
      <c r="I70">
        <f>koulení!I127</f>
        <v>163</v>
      </c>
      <c r="J70">
        <f>koulení!J127</f>
        <v>67</v>
      </c>
      <c r="K70">
        <f>koulení!K127</f>
        <v>230</v>
      </c>
      <c r="L70">
        <f>koulení!L127</f>
        <v>6</v>
      </c>
      <c r="M70">
        <f>koulení!M127</f>
        <v>0</v>
      </c>
      <c r="N70" s="49">
        <f>D70+I70</f>
        <v>403</v>
      </c>
      <c r="O70" s="49">
        <f>E70+J70</f>
        <v>196</v>
      </c>
      <c r="P70" s="49">
        <f>F70+K70</f>
        <v>599</v>
      </c>
      <c r="Q70" s="49">
        <f>G70+L70</f>
        <v>8</v>
      </c>
      <c r="R70" s="49">
        <f>H70+M70</f>
        <v>1</v>
      </c>
    </row>
    <row r="71" spans="1:20" ht="12.75">
      <c r="A71" s="92">
        <f>koulení!A81</f>
        <v>62</v>
      </c>
      <c r="C71" t="str">
        <f>koulení!C106</f>
        <v>Čiháková Lucie</v>
      </c>
      <c r="D71">
        <f>koulení!D106</f>
        <v>256</v>
      </c>
      <c r="E71">
        <f>koulení!E106</f>
        <v>110</v>
      </c>
      <c r="F71">
        <f>koulení!F106</f>
        <v>366</v>
      </c>
      <c r="G71">
        <f>koulení!G106</f>
        <v>9</v>
      </c>
      <c r="H71">
        <f>koulení!H106</f>
        <v>1</v>
      </c>
      <c r="I71">
        <f>koulení!I106</f>
        <v>163</v>
      </c>
      <c r="J71">
        <f>koulení!J106</f>
        <v>70</v>
      </c>
      <c r="K71">
        <f>koulení!K106</f>
        <v>233</v>
      </c>
      <c r="L71">
        <f>koulení!L106</f>
        <v>5</v>
      </c>
      <c r="M71">
        <f>koulení!M106</f>
        <v>1</v>
      </c>
      <c r="N71" s="49">
        <f>D71+I71</f>
        <v>419</v>
      </c>
      <c r="O71" s="49">
        <f>E71+J71</f>
        <v>180</v>
      </c>
      <c r="P71" s="49">
        <f>F71+K71</f>
        <v>599</v>
      </c>
      <c r="Q71" s="49">
        <f>G71+L71</f>
        <v>14</v>
      </c>
      <c r="R71" s="49">
        <f>H71+M71</f>
        <v>2</v>
      </c>
      <c r="T71" s="1" t="s">
        <v>44</v>
      </c>
    </row>
    <row r="72" spans="1:18" ht="12.75">
      <c r="A72" s="92">
        <f>koulení!A82</f>
        <v>63</v>
      </c>
      <c r="C72" t="str">
        <f>koulení!C42</f>
        <v>Michal Roman</v>
      </c>
      <c r="D72">
        <f>koulení!D42</f>
        <v>254</v>
      </c>
      <c r="E72">
        <f>koulení!E42</f>
        <v>102</v>
      </c>
      <c r="F72">
        <f>koulení!F42</f>
        <v>356</v>
      </c>
      <c r="G72">
        <f>koulení!G42</f>
        <v>11</v>
      </c>
      <c r="H72">
        <f>koulení!H42</f>
        <v>1</v>
      </c>
      <c r="I72">
        <f>koulení!I42</f>
        <v>164</v>
      </c>
      <c r="J72">
        <f>koulení!J42</f>
        <v>77</v>
      </c>
      <c r="K72">
        <f>koulení!K42</f>
        <v>241</v>
      </c>
      <c r="L72">
        <f>koulení!L42</f>
        <v>6</v>
      </c>
      <c r="M72">
        <f>koulení!M42</f>
        <v>0</v>
      </c>
      <c r="N72" s="49">
        <f>D72+I72</f>
        <v>418</v>
      </c>
      <c r="O72" s="49">
        <f>E72+J72</f>
        <v>179</v>
      </c>
      <c r="P72" s="49">
        <f>F72+K72</f>
        <v>597</v>
      </c>
      <c r="Q72" s="49">
        <f>G72+L72</f>
        <v>17</v>
      </c>
      <c r="R72" s="49">
        <f>H72+M72</f>
        <v>1</v>
      </c>
    </row>
    <row r="73" spans="1:18" ht="12.75">
      <c r="A73" s="92">
        <f>koulení!A83</f>
        <v>64</v>
      </c>
      <c r="C73" t="str">
        <f>koulení!C26</f>
        <v>Rejna Oldřich</v>
      </c>
      <c r="D73">
        <f>koulení!D26</f>
        <v>249</v>
      </c>
      <c r="E73">
        <f>koulení!E26</f>
        <v>98</v>
      </c>
      <c r="F73">
        <f>koulení!F26</f>
        <v>347</v>
      </c>
      <c r="G73">
        <f>koulení!G26</f>
        <v>10</v>
      </c>
      <c r="H73">
        <f>koulení!H26</f>
        <v>3</v>
      </c>
      <c r="I73">
        <f>koulení!I26</f>
        <v>170</v>
      </c>
      <c r="J73">
        <f>koulení!J26</f>
        <v>80</v>
      </c>
      <c r="K73">
        <f>koulení!K26</f>
        <v>250</v>
      </c>
      <c r="L73">
        <f>koulení!L26</f>
        <v>3</v>
      </c>
      <c r="M73">
        <f>koulení!M26</f>
        <v>1</v>
      </c>
      <c r="N73" s="49">
        <f>D73+I73</f>
        <v>419</v>
      </c>
      <c r="O73" s="49">
        <f>E73+J73</f>
        <v>178</v>
      </c>
      <c r="P73" s="49">
        <f>F73+K73</f>
        <v>597</v>
      </c>
      <c r="Q73" s="49">
        <f>G73+L73</f>
        <v>13</v>
      </c>
      <c r="R73" s="49">
        <f>H73+M73</f>
        <v>4</v>
      </c>
    </row>
    <row r="74" spans="1:18" ht="12.75">
      <c r="A74" s="92">
        <f>koulení!A85</f>
        <v>65</v>
      </c>
      <c r="C74" t="str">
        <f>koulení!C121</f>
        <v>Kročil Bohumil</v>
      </c>
      <c r="D74">
        <f>koulení!D121</f>
        <v>247</v>
      </c>
      <c r="E74">
        <f>koulení!E121</f>
        <v>130</v>
      </c>
      <c r="F74">
        <f>koulení!F121</f>
        <v>377</v>
      </c>
      <c r="G74">
        <f>koulení!G121</f>
        <v>3</v>
      </c>
      <c r="H74">
        <f>koulení!H121</f>
        <v>6</v>
      </c>
      <c r="I74">
        <f>koulení!I121</f>
        <v>155</v>
      </c>
      <c r="J74">
        <f>koulení!J121</f>
        <v>62</v>
      </c>
      <c r="K74">
        <f>koulení!K121</f>
        <v>217</v>
      </c>
      <c r="L74">
        <f>koulení!L121</f>
        <v>7</v>
      </c>
      <c r="M74">
        <f>koulení!M121</f>
        <v>1</v>
      </c>
      <c r="N74" s="49">
        <f>D74+I74</f>
        <v>402</v>
      </c>
      <c r="O74" s="49">
        <f>E74+J74</f>
        <v>192</v>
      </c>
      <c r="P74" s="49">
        <f>F74+K74</f>
        <v>594</v>
      </c>
      <c r="Q74" s="49">
        <f>G74+L74</f>
        <v>10</v>
      </c>
      <c r="R74" s="49">
        <f>H74+M74</f>
        <v>7</v>
      </c>
    </row>
    <row r="75" spans="1:20" ht="12.75">
      <c r="A75" s="92">
        <f>koulení!A86</f>
        <v>66</v>
      </c>
      <c r="C75" t="str">
        <f>koulení!C27</f>
        <v>Kalců Iva</v>
      </c>
      <c r="D75">
        <f>koulení!D27</f>
        <v>250</v>
      </c>
      <c r="E75">
        <f>koulení!E27</f>
        <v>118</v>
      </c>
      <c r="F75">
        <f>koulení!F27</f>
        <v>368</v>
      </c>
      <c r="G75">
        <f>koulení!G27</f>
        <v>6</v>
      </c>
      <c r="H75">
        <f>koulení!H27</f>
        <v>5</v>
      </c>
      <c r="I75">
        <f>koulení!I27</f>
        <v>158</v>
      </c>
      <c r="J75">
        <f>koulení!J27</f>
        <v>67</v>
      </c>
      <c r="K75">
        <f>koulení!K27</f>
        <v>225</v>
      </c>
      <c r="L75">
        <f>koulení!L27</f>
        <v>6</v>
      </c>
      <c r="M75">
        <f>koulení!M27</f>
        <v>0</v>
      </c>
      <c r="N75" s="49">
        <f>D75+I75</f>
        <v>408</v>
      </c>
      <c r="O75" s="49">
        <f>E75+J75</f>
        <v>185</v>
      </c>
      <c r="P75" s="49">
        <f>F75+K75</f>
        <v>593</v>
      </c>
      <c r="Q75" s="49">
        <f>G75+L75</f>
        <v>12</v>
      </c>
      <c r="R75" s="49">
        <f>H75+M75</f>
        <v>5</v>
      </c>
      <c r="T75" s="1" t="s">
        <v>44</v>
      </c>
    </row>
    <row r="76" spans="1:18" ht="12.75">
      <c r="A76" s="92">
        <f>koulení!A87</f>
        <v>67</v>
      </c>
      <c r="C76" t="str">
        <f>koulení!C136</f>
        <v>Žilka Ludvík</v>
      </c>
      <c r="D76">
        <f>koulení!D136</f>
        <v>254</v>
      </c>
      <c r="E76">
        <f>koulení!E136</f>
        <v>123</v>
      </c>
      <c r="F76">
        <f>koulení!F136</f>
        <v>377</v>
      </c>
      <c r="G76">
        <f>koulení!G136</f>
        <v>4</v>
      </c>
      <c r="H76">
        <f>koulení!H136</f>
        <v>5</v>
      </c>
      <c r="I76">
        <f>koulení!I136</f>
        <v>147</v>
      </c>
      <c r="J76">
        <f>koulení!J136</f>
        <v>68</v>
      </c>
      <c r="K76">
        <f>koulení!K136</f>
        <v>215</v>
      </c>
      <c r="L76">
        <f>koulení!L136</f>
        <v>10</v>
      </c>
      <c r="M76">
        <f>koulení!M136</f>
        <v>2</v>
      </c>
      <c r="N76" s="49">
        <f>D76+I76</f>
        <v>401</v>
      </c>
      <c r="O76" s="49">
        <f>E76+J76</f>
        <v>191</v>
      </c>
      <c r="P76" s="49">
        <f>F76+K76</f>
        <v>592</v>
      </c>
      <c r="Q76" s="49">
        <f>G76+L76</f>
        <v>14</v>
      </c>
      <c r="R76" s="49">
        <f>H76+M76</f>
        <v>7</v>
      </c>
    </row>
    <row r="77" spans="1:18" ht="12.75">
      <c r="A77" s="92">
        <f>koulení!A88</f>
        <v>68</v>
      </c>
      <c r="C77" t="str">
        <f>koulení!C70</f>
        <v>Mikolášek Ladislav</v>
      </c>
      <c r="D77">
        <f>koulení!D70</f>
        <v>247</v>
      </c>
      <c r="E77">
        <f>koulení!E70</f>
        <v>104</v>
      </c>
      <c r="F77">
        <f>koulení!F70</f>
        <v>351</v>
      </c>
      <c r="G77">
        <f>koulení!G70</f>
        <v>7</v>
      </c>
      <c r="H77">
        <f>koulení!H70</f>
        <v>1</v>
      </c>
      <c r="I77">
        <f>koulení!I70</f>
        <v>168</v>
      </c>
      <c r="J77">
        <f>koulení!J70</f>
        <v>72</v>
      </c>
      <c r="K77">
        <f>koulení!K70</f>
        <v>240</v>
      </c>
      <c r="L77">
        <f>koulení!L70</f>
        <v>3</v>
      </c>
      <c r="M77">
        <f>koulení!M70</f>
        <v>1</v>
      </c>
      <c r="N77" s="49">
        <f>D77+I77</f>
        <v>415</v>
      </c>
      <c r="O77" s="49">
        <f>E77+J77</f>
        <v>176</v>
      </c>
      <c r="P77" s="49">
        <f>F77+K77</f>
        <v>591</v>
      </c>
      <c r="Q77" s="49">
        <f>G77+L77</f>
        <v>10</v>
      </c>
      <c r="R77" s="49">
        <f>H77+M77</f>
        <v>2</v>
      </c>
    </row>
    <row r="78" spans="1:20" ht="12.75">
      <c r="A78" s="92">
        <f>koulení!A90</f>
        <v>69</v>
      </c>
      <c r="C78" t="str">
        <f>koulení!C91</f>
        <v>Fialová Pavlína</v>
      </c>
      <c r="D78">
        <f>koulení!D91</f>
        <v>255</v>
      </c>
      <c r="E78">
        <f>koulení!E91</f>
        <v>131</v>
      </c>
      <c r="F78">
        <f>koulení!F91</f>
        <v>386</v>
      </c>
      <c r="G78">
        <f>koulení!G91</f>
        <v>12</v>
      </c>
      <c r="H78">
        <f>koulení!H91</f>
        <v>4</v>
      </c>
      <c r="I78">
        <f>koulení!I91</f>
        <v>151</v>
      </c>
      <c r="J78">
        <f>koulení!J91</f>
        <v>52</v>
      </c>
      <c r="K78">
        <f>koulení!K91</f>
        <v>203</v>
      </c>
      <c r="L78">
        <f>koulení!L91</f>
        <v>8</v>
      </c>
      <c r="M78">
        <f>koulení!M91</f>
        <v>0</v>
      </c>
      <c r="N78" s="49">
        <f>D78+I78</f>
        <v>406</v>
      </c>
      <c r="O78" s="49">
        <f>E78+J78</f>
        <v>183</v>
      </c>
      <c r="P78" s="49">
        <f>F78+K78</f>
        <v>589</v>
      </c>
      <c r="Q78" s="49">
        <f>G78+L78</f>
        <v>20</v>
      </c>
      <c r="R78" s="49">
        <f>H78+M78</f>
        <v>4</v>
      </c>
      <c r="T78" s="1" t="s">
        <v>44</v>
      </c>
    </row>
    <row r="79" spans="1:18" ht="12.75">
      <c r="A79" s="92">
        <f>koulení!A91</f>
        <v>70</v>
      </c>
      <c r="C79" t="str">
        <f>koulení!C112</f>
        <v>Foniok Petr</v>
      </c>
      <c r="D79">
        <f>koulení!D112</f>
        <v>247</v>
      </c>
      <c r="E79">
        <f>koulení!E112</f>
        <v>101</v>
      </c>
      <c r="F79">
        <f>koulení!F112</f>
        <v>348</v>
      </c>
      <c r="G79">
        <f>koulení!G112</f>
        <v>10</v>
      </c>
      <c r="H79">
        <f>koulení!H112</f>
        <v>3</v>
      </c>
      <c r="I79">
        <f>koulení!I112</f>
        <v>182</v>
      </c>
      <c r="J79">
        <f>koulení!J112</f>
        <v>59</v>
      </c>
      <c r="K79">
        <f>koulení!K112</f>
        <v>241</v>
      </c>
      <c r="L79">
        <f>koulení!L112</f>
        <v>8</v>
      </c>
      <c r="M79">
        <f>koulení!M112</f>
        <v>2</v>
      </c>
      <c r="N79" s="49">
        <f>D79+I79</f>
        <v>429</v>
      </c>
      <c r="O79" s="49">
        <f>E79+J79</f>
        <v>160</v>
      </c>
      <c r="P79" s="49">
        <f>F79+K79</f>
        <v>589</v>
      </c>
      <c r="Q79" s="49">
        <f>G79+L79</f>
        <v>18</v>
      </c>
      <c r="R79" s="49">
        <f>H79+M79</f>
        <v>5</v>
      </c>
    </row>
    <row r="80" spans="1:20" ht="12.75">
      <c r="A80" s="92">
        <f>koulení!A92</f>
        <v>71</v>
      </c>
      <c r="C80" t="str">
        <f>koulení!C23</f>
        <v>Sládková Naďa</v>
      </c>
      <c r="D80">
        <f>koulení!D23</f>
        <v>247</v>
      </c>
      <c r="E80">
        <f>koulení!E23</f>
        <v>133</v>
      </c>
      <c r="F80">
        <f>koulení!F23</f>
        <v>380</v>
      </c>
      <c r="G80">
        <f>koulení!G23</f>
        <v>7</v>
      </c>
      <c r="H80">
        <f>koulení!H23</f>
        <v>5</v>
      </c>
      <c r="I80">
        <f>koulení!I23</f>
        <v>148</v>
      </c>
      <c r="J80">
        <f>koulení!J23</f>
        <v>58</v>
      </c>
      <c r="K80">
        <f>koulení!K23</f>
        <v>206</v>
      </c>
      <c r="L80">
        <f>koulení!L23</f>
        <v>9</v>
      </c>
      <c r="M80">
        <f>koulení!M23</f>
        <v>0</v>
      </c>
      <c r="N80" s="49">
        <f>D80+I80</f>
        <v>395</v>
      </c>
      <c r="O80" s="49">
        <f>E80+J80</f>
        <v>191</v>
      </c>
      <c r="P80" s="49">
        <f>F80+K80</f>
        <v>586</v>
      </c>
      <c r="Q80" s="49">
        <f>G80+L80</f>
        <v>16</v>
      </c>
      <c r="R80" s="49">
        <f>H80+M80</f>
        <v>5</v>
      </c>
      <c r="T80" s="1" t="s">
        <v>44</v>
      </c>
    </row>
    <row r="81" spans="1:18" ht="12.75">
      <c r="A81" s="92">
        <f>koulení!A93</f>
        <v>72</v>
      </c>
      <c r="C81" t="str">
        <f>koulení!C43</f>
        <v>Jílek Jaroslav</v>
      </c>
      <c r="D81">
        <f>koulení!D43</f>
        <v>250</v>
      </c>
      <c r="E81">
        <f>koulení!E43</f>
        <v>111</v>
      </c>
      <c r="F81">
        <f>koulení!F43</f>
        <v>361</v>
      </c>
      <c r="G81">
        <f>koulení!G43</f>
        <v>10</v>
      </c>
      <c r="H81">
        <f>koulení!H43</f>
        <v>3</v>
      </c>
      <c r="I81">
        <f>koulení!I43</f>
        <v>157</v>
      </c>
      <c r="J81">
        <f>koulení!J43</f>
        <v>68</v>
      </c>
      <c r="K81">
        <f>koulení!K43</f>
        <v>225</v>
      </c>
      <c r="L81">
        <f>koulení!L43</f>
        <v>5</v>
      </c>
      <c r="M81">
        <f>koulení!M43</f>
        <v>1</v>
      </c>
      <c r="N81" s="49">
        <f>D81+I81</f>
        <v>407</v>
      </c>
      <c r="O81" s="49">
        <f>E81+J81</f>
        <v>179</v>
      </c>
      <c r="P81" s="49">
        <f>F81+K81</f>
        <v>586</v>
      </c>
      <c r="Q81" s="49">
        <f>G81+L81</f>
        <v>15</v>
      </c>
      <c r="R81" s="49">
        <f>H81+M81</f>
        <v>4</v>
      </c>
    </row>
    <row r="82" spans="1:18" ht="12.75">
      <c r="A82" s="92">
        <f>koulení!A95</f>
        <v>73</v>
      </c>
      <c r="C82" t="str">
        <f>koulení!C100</f>
        <v>Běhoun Jaroslav</v>
      </c>
      <c r="D82">
        <f>koulení!D100</f>
        <v>261</v>
      </c>
      <c r="E82">
        <f>koulení!E100</f>
        <v>125</v>
      </c>
      <c r="F82">
        <f>koulení!F100</f>
        <v>386</v>
      </c>
      <c r="G82">
        <f>koulení!G100</f>
        <v>9</v>
      </c>
      <c r="H82">
        <f>koulení!H100</f>
        <v>4</v>
      </c>
      <c r="I82">
        <f>koulení!I100</f>
        <v>132</v>
      </c>
      <c r="J82">
        <f>koulení!J100</f>
        <v>67</v>
      </c>
      <c r="K82">
        <f>koulení!K100</f>
        <v>199</v>
      </c>
      <c r="L82">
        <f>koulení!L100</f>
        <v>3</v>
      </c>
      <c r="M82">
        <f>koulení!M100</f>
        <v>0</v>
      </c>
      <c r="N82" s="49">
        <f>D82+I82</f>
        <v>393</v>
      </c>
      <c r="O82" s="49">
        <f>E82+J82</f>
        <v>192</v>
      </c>
      <c r="P82" s="49">
        <f>F82+K82</f>
        <v>585</v>
      </c>
      <c r="Q82" s="49">
        <f>G82+L82</f>
        <v>12</v>
      </c>
      <c r="R82" s="49">
        <f>H82+M82</f>
        <v>4</v>
      </c>
    </row>
    <row r="83" spans="1:18" ht="12.75">
      <c r="A83" s="92">
        <f>koulení!A96</f>
        <v>74</v>
      </c>
      <c r="C83" t="str">
        <f>koulení!C41</f>
        <v>Kuneš Zdeněk</v>
      </c>
      <c r="D83">
        <f>koulení!D41</f>
        <v>265</v>
      </c>
      <c r="E83">
        <f>koulení!E41</f>
        <v>110</v>
      </c>
      <c r="F83">
        <f>koulení!F41</f>
        <v>375</v>
      </c>
      <c r="G83">
        <f>koulení!G41</f>
        <v>10</v>
      </c>
      <c r="H83">
        <f>koulení!H41</f>
        <v>6</v>
      </c>
      <c r="I83">
        <f>koulení!I41</f>
        <v>150</v>
      </c>
      <c r="J83">
        <f>koulení!J41</f>
        <v>59</v>
      </c>
      <c r="K83">
        <f>koulení!K41</f>
        <v>209</v>
      </c>
      <c r="L83">
        <f>koulení!L41</f>
        <v>7</v>
      </c>
      <c r="M83">
        <f>koulení!M41</f>
        <v>0</v>
      </c>
      <c r="N83" s="49">
        <f>D83+I83</f>
        <v>415</v>
      </c>
      <c r="O83" s="49">
        <f>E83+J83</f>
        <v>169</v>
      </c>
      <c r="P83" s="49">
        <f>F83+K83</f>
        <v>584</v>
      </c>
      <c r="Q83" s="49">
        <f>G83+L83</f>
        <v>17</v>
      </c>
      <c r="R83" s="49">
        <f>H83+M83</f>
        <v>6</v>
      </c>
    </row>
    <row r="84" spans="1:20" ht="12.75">
      <c r="A84" s="92">
        <f>koulení!A97</f>
        <v>75</v>
      </c>
      <c r="C84" t="str">
        <f>koulení!C51</f>
        <v>Fremrová Jarmila</v>
      </c>
      <c r="D84">
        <f>koulení!D51</f>
        <v>253</v>
      </c>
      <c r="E84">
        <f>koulení!E51</f>
        <v>115</v>
      </c>
      <c r="F84">
        <f>koulení!F51</f>
        <v>368</v>
      </c>
      <c r="G84">
        <f>koulení!G51</f>
        <v>9</v>
      </c>
      <c r="H84">
        <f>koulení!H51</f>
        <v>1</v>
      </c>
      <c r="I84">
        <f>koulení!I51</f>
        <v>158</v>
      </c>
      <c r="J84">
        <f>koulení!J51</f>
        <v>57</v>
      </c>
      <c r="K84">
        <f>koulení!K51</f>
        <v>215</v>
      </c>
      <c r="L84">
        <f>koulení!L51</f>
        <v>4</v>
      </c>
      <c r="M84">
        <f>koulení!M51</f>
        <v>0</v>
      </c>
      <c r="N84" s="49">
        <f>D84+I84</f>
        <v>411</v>
      </c>
      <c r="O84" s="49">
        <f>E84+J84</f>
        <v>172</v>
      </c>
      <c r="P84" s="49">
        <f>F84+K84</f>
        <v>583</v>
      </c>
      <c r="Q84" s="49">
        <f>G84+L84</f>
        <v>13</v>
      </c>
      <c r="R84" s="49">
        <f>H84+M84</f>
        <v>1</v>
      </c>
      <c r="T84" s="1" t="s">
        <v>44</v>
      </c>
    </row>
    <row r="85" spans="1:18" ht="12.75">
      <c r="A85" s="92">
        <f>koulení!A98</f>
        <v>76</v>
      </c>
      <c r="C85" t="str">
        <f>koulení!C71</f>
        <v>Kučera Bohumil</v>
      </c>
      <c r="D85">
        <f>koulení!D71</f>
        <v>233</v>
      </c>
      <c r="E85">
        <f>koulení!E71</f>
        <v>110</v>
      </c>
      <c r="F85">
        <f>koulení!F71</f>
        <v>343</v>
      </c>
      <c r="G85">
        <f>koulení!G71</f>
        <v>6</v>
      </c>
      <c r="H85">
        <f>koulení!H71</f>
        <v>2</v>
      </c>
      <c r="I85">
        <f>koulení!I71</f>
        <v>164</v>
      </c>
      <c r="J85">
        <f>koulení!J71</f>
        <v>74</v>
      </c>
      <c r="K85">
        <f>koulení!K71</f>
        <v>238</v>
      </c>
      <c r="L85">
        <f>koulení!L71</f>
        <v>3</v>
      </c>
      <c r="M85">
        <f>koulení!M71</f>
        <v>0</v>
      </c>
      <c r="N85" s="49">
        <f>D85+I85</f>
        <v>397</v>
      </c>
      <c r="O85" s="49">
        <f>E85+J85</f>
        <v>184</v>
      </c>
      <c r="P85" s="49">
        <f>F85+K85</f>
        <v>581</v>
      </c>
      <c r="Q85" s="49">
        <f>G85+L85</f>
        <v>9</v>
      </c>
      <c r="R85" s="49">
        <f>H85+M85</f>
        <v>2</v>
      </c>
    </row>
    <row r="86" spans="1:18" ht="12.75">
      <c r="A86" s="92">
        <f>koulení!A100</f>
        <v>77</v>
      </c>
      <c r="C86" t="str">
        <f>koulení!C8</f>
        <v>Škumát Josef</v>
      </c>
      <c r="D86">
        <f>koulení!D8</f>
        <v>248</v>
      </c>
      <c r="E86">
        <f>koulení!E8</f>
        <v>111</v>
      </c>
      <c r="F86">
        <f>koulení!F8</f>
        <v>359</v>
      </c>
      <c r="G86">
        <f>koulení!G8</f>
        <v>7</v>
      </c>
      <c r="H86">
        <f>koulení!H8</f>
        <v>4</v>
      </c>
      <c r="I86">
        <f>koulení!I8</f>
        <v>148</v>
      </c>
      <c r="J86">
        <f>koulení!J8</f>
        <v>70</v>
      </c>
      <c r="K86">
        <f>koulení!K8</f>
        <v>218</v>
      </c>
      <c r="L86">
        <f>koulení!L8</f>
        <v>7</v>
      </c>
      <c r="M86">
        <f>koulení!M8</f>
        <v>3</v>
      </c>
      <c r="N86" s="49">
        <f>D86+I86</f>
        <v>396</v>
      </c>
      <c r="O86" s="49">
        <f>E86+J86</f>
        <v>181</v>
      </c>
      <c r="P86" s="49">
        <f>F86+K86</f>
        <v>577</v>
      </c>
      <c r="Q86" s="49">
        <f>G86+L86</f>
        <v>14</v>
      </c>
      <c r="R86" s="49">
        <f>H86+M86</f>
        <v>7</v>
      </c>
    </row>
    <row r="87" spans="1:18" ht="12.75">
      <c r="A87" s="92">
        <f>koulení!A101</f>
        <v>78</v>
      </c>
      <c r="C87" t="str">
        <f>koulení!C38</f>
        <v>Novák Radek</v>
      </c>
      <c r="D87">
        <f>koulení!D38</f>
        <v>260</v>
      </c>
      <c r="E87">
        <f>koulení!E38</f>
        <v>91</v>
      </c>
      <c r="F87">
        <f>koulení!F38</f>
        <v>351</v>
      </c>
      <c r="G87">
        <f>koulení!G38</f>
        <v>16</v>
      </c>
      <c r="H87">
        <f>koulení!H38</f>
        <v>3</v>
      </c>
      <c r="I87">
        <f>koulení!I38</f>
        <v>161</v>
      </c>
      <c r="J87">
        <f>koulení!J38</f>
        <v>58</v>
      </c>
      <c r="K87">
        <f>koulení!K38</f>
        <v>219</v>
      </c>
      <c r="L87">
        <f>koulení!L38</f>
        <v>6</v>
      </c>
      <c r="M87">
        <f>koulení!M38</f>
        <v>1</v>
      </c>
      <c r="N87" s="49">
        <f>D87+I87</f>
        <v>421</v>
      </c>
      <c r="O87" s="49">
        <f>E87+J87</f>
        <v>149</v>
      </c>
      <c r="P87" s="49">
        <f>F87+K87</f>
        <v>570</v>
      </c>
      <c r="Q87" s="49">
        <f>G87+L87</f>
        <v>22</v>
      </c>
      <c r="R87" s="49">
        <f>H87+M87</f>
        <v>4</v>
      </c>
    </row>
    <row r="88" spans="1:18" ht="12.75">
      <c r="A88" s="92">
        <f>koulení!A102</f>
        <v>79</v>
      </c>
      <c r="C88" t="str">
        <f>koulení!C137</f>
        <v>Ing. Menšík Alois</v>
      </c>
      <c r="D88">
        <f>koulení!D137</f>
        <v>255</v>
      </c>
      <c r="E88">
        <f>koulení!E137</f>
        <v>86</v>
      </c>
      <c r="F88">
        <f>koulení!F137</f>
        <v>341</v>
      </c>
      <c r="G88">
        <f>koulení!G137</f>
        <v>16</v>
      </c>
      <c r="H88">
        <f>koulení!H137</f>
        <v>2</v>
      </c>
      <c r="I88">
        <f>koulení!I137</f>
        <v>167</v>
      </c>
      <c r="J88">
        <f>koulení!J137</f>
        <v>61</v>
      </c>
      <c r="K88">
        <f>koulení!K137</f>
        <v>228</v>
      </c>
      <c r="L88">
        <f>koulení!L137</f>
        <v>9</v>
      </c>
      <c r="M88">
        <f>koulení!M137</f>
        <v>2</v>
      </c>
      <c r="N88" s="49">
        <f>D88+I88</f>
        <v>422</v>
      </c>
      <c r="O88" s="49">
        <f>E88+J88</f>
        <v>147</v>
      </c>
      <c r="P88" s="49">
        <f>F88+K88</f>
        <v>569</v>
      </c>
      <c r="Q88" s="49">
        <f>G88+L88</f>
        <v>25</v>
      </c>
      <c r="R88" s="49">
        <f>H88+M88</f>
        <v>4</v>
      </c>
    </row>
    <row r="89" spans="1:20" ht="12.75">
      <c r="A89" s="92">
        <f>koulení!A103</f>
        <v>80</v>
      </c>
      <c r="C89" t="str">
        <f>koulení!C83</f>
        <v>Prokopová Alena</v>
      </c>
      <c r="D89">
        <f>koulení!D83</f>
        <v>256</v>
      </c>
      <c r="E89">
        <f>koulení!E83</f>
        <v>101</v>
      </c>
      <c r="F89">
        <f>koulení!F83</f>
        <v>357</v>
      </c>
      <c r="G89">
        <f>koulení!G83</f>
        <v>13</v>
      </c>
      <c r="H89">
        <f>koulení!H83</f>
        <v>5</v>
      </c>
      <c r="I89">
        <f>koulení!I83</f>
        <v>154</v>
      </c>
      <c r="J89">
        <f>koulení!J83</f>
        <v>52</v>
      </c>
      <c r="K89">
        <f>koulení!K83</f>
        <v>206</v>
      </c>
      <c r="L89">
        <f>koulení!L83</f>
        <v>8</v>
      </c>
      <c r="M89">
        <f>koulení!M83</f>
        <v>0</v>
      </c>
      <c r="N89" s="49">
        <f>D89+I89</f>
        <v>410</v>
      </c>
      <c r="O89" s="49">
        <f>E89+J89</f>
        <v>153</v>
      </c>
      <c r="P89" s="49">
        <f>F89+K89</f>
        <v>563</v>
      </c>
      <c r="Q89" s="49">
        <f>G89+L89</f>
        <v>21</v>
      </c>
      <c r="R89" s="49">
        <f>H89+M89</f>
        <v>5</v>
      </c>
      <c r="T89" s="1" t="s">
        <v>44</v>
      </c>
    </row>
    <row r="90" spans="1:20" ht="12.75">
      <c r="A90" s="92">
        <f>koulení!A105</f>
        <v>81</v>
      </c>
      <c r="C90" t="str">
        <f>koulení!C33</f>
        <v>Hejnová Lenka</v>
      </c>
      <c r="D90">
        <f>koulení!D33</f>
        <v>239</v>
      </c>
      <c r="E90">
        <f>koulení!E33</f>
        <v>120</v>
      </c>
      <c r="F90">
        <f>koulení!F33</f>
        <v>359</v>
      </c>
      <c r="G90">
        <f>koulení!G33</f>
        <v>9</v>
      </c>
      <c r="H90">
        <f>koulení!H33</f>
        <v>1</v>
      </c>
      <c r="I90">
        <f>koulení!I33</f>
        <v>150</v>
      </c>
      <c r="J90">
        <f>koulení!J33</f>
        <v>51</v>
      </c>
      <c r="K90">
        <f>koulení!K33</f>
        <v>201</v>
      </c>
      <c r="L90">
        <f>koulení!L33</f>
        <v>10</v>
      </c>
      <c r="M90">
        <f>koulení!M33</f>
        <v>0</v>
      </c>
      <c r="N90" s="49">
        <f>D90+I90</f>
        <v>389</v>
      </c>
      <c r="O90" s="49">
        <f>E90+J90</f>
        <v>171</v>
      </c>
      <c r="P90" s="49">
        <f>F90+K90</f>
        <v>560</v>
      </c>
      <c r="Q90" s="49">
        <f>G90+L90</f>
        <v>19</v>
      </c>
      <c r="R90" s="49">
        <f>H90+M90</f>
        <v>1</v>
      </c>
      <c r="T90" s="1" t="s">
        <v>44</v>
      </c>
    </row>
    <row r="91" spans="1:20" ht="12.75">
      <c r="A91" s="92">
        <f>koulení!A106</f>
        <v>82</v>
      </c>
      <c r="C91" t="str">
        <f>koulení!C81</f>
        <v>Krsková Ilona</v>
      </c>
      <c r="D91">
        <f>koulení!D81</f>
        <v>231</v>
      </c>
      <c r="E91">
        <f>koulení!E81</f>
        <v>104</v>
      </c>
      <c r="F91">
        <f>koulení!F81</f>
        <v>335</v>
      </c>
      <c r="G91">
        <f>koulení!G81</f>
        <v>15</v>
      </c>
      <c r="H91">
        <f>koulení!H81</f>
        <v>3</v>
      </c>
      <c r="I91">
        <f>koulení!I81</f>
        <v>155</v>
      </c>
      <c r="J91">
        <f>koulení!J81</f>
        <v>68</v>
      </c>
      <c r="K91">
        <f>koulení!K81</f>
        <v>223</v>
      </c>
      <c r="L91">
        <f>koulení!L81</f>
        <v>9</v>
      </c>
      <c r="M91">
        <f>koulení!M81</f>
        <v>0</v>
      </c>
      <c r="N91" s="49">
        <f>D91+I91</f>
        <v>386</v>
      </c>
      <c r="O91" s="49">
        <f>E91+J91</f>
        <v>172</v>
      </c>
      <c r="P91" s="49">
        <f>F91+K91</f>
        <v>558</v>
      </c>
      <c r="Q91" s="49">
        <f>G91+L91</f>
        <v>24</v>
      </c>
      <c r="R91" s="49">
        <f>H91+M91</f>
        <v>3</v>
      </c>
      <c r="T91" s="1" t="s">
        <v>44</v>
      </c>
    </row>
    <row r="92" spans="1:18" ht="12.75">
      <c r="A92" s="92">
        <f>koulení!A107</f>
        <v>83</v>
      </c>
      <c r="C92" t="str">
        <f>koulení!C37</f>
        <v>Ing. Berger Jiří</v>
      </c>
      <c r="D92">
        <f>koulení!D37</f>
        <v>248</v>
      </c>
      <c r="E92">
        <f>koulení!E37</f>
        <v>85</v>
      </c>
      <c r="F92">
        <f>koulení!F37</f>
        <v>333</v>
      </c>
      <c r="G92">
        <f>koulení!G37</f>
        <v>14</v>
      </c>
      <c r="H92">
        <f>koulení!H37</f>
        <v>5</v>
      </c>
      <c r="I92">
        <f>koulení!I37</f>
        <v>158</v>
      </c>
      <c r="J92">
        <f>koulení!J37</f>
        <v>65</v>
      </c>
      <c r="K92">
        <f>koulení!K37</f>
        <v>223</v>
      </c>
      <c r="L92">
        <f>koulení!L37</f>
        <v>11</v>
      </c>
      <c r="M92">
        <f>koulení!M37</f>
        <v>0</v>
      </c>
      <c r="N92" s="49">
        <f>D92+I92</f>
        <v>406</v>
      </c>
      <c r="O92" s="49">
        <f>E92+J92</f>
        <v>150</v>
      </c>
      <c r="P92" s="49">
        <f>F92+K92</f>
        <v>556</v>
      </c>
      <c r="Q92" s="49">
        <f>G92+L92</f>
        <v>25</v>
      </c>
      <c r="R92" s="49">
        <f>H92+M92</f>
        <v>5</v>
      </c>
    </row>
    <row r="93" spans="1:20" ht="12.75">
      <c r="A93" s="92">
        <f>koulení!A108</f>
        <v>84</v>
      </c>
      <c r="C93" t="str">
        <f>koulení!C90</f>
        <v>Krsková Tereza</v>
      </c>
      <c r="D93">
        <f>koulení!D90</f>
        <v>238</v>
      </c>
      <c r="E93">
        <f>koulení!E90</f>
        <v>104</v>
      </c>
      <c r="F93">
        <f>koulení!F90</f>
        <v>342</v>
      </c>
      <c r="G93">
        <f>koulení!G90</f>
        <v>17</v>
      </c>
      <c r="H93">
        <f>koulení!H90</f>
        <v>3</v>
      </c>
      <c r="I93">
        <f>koulení!I90</f>
        <v>154</v>
      </c>
      <c r="J93">
        <f>koulení!J90</f>
        <v>59</v>
      </c>
      <c r="K93">
        <f>koulení!K90</f>
        <v>213</v>
      </c>
      <c r="L93">
        <f>koulení!L90</f>
        <v>7</v>
      </c>
      <c r="M93">
        <f>koulení!M90</f>
        <v>1</v>
      </c>
      <c r="N93" s="49">
        <f>D93+I93</f>
        <v>392</v>
      </c>
      <c r="O93" s="49">
        <f>E93+J93</f>
        <v>163</v>
      </c>
      <c r="P93" s="49">
        <f>F93+K93</f>
        <v>555</v>
      </c>
      <c r="Q93" s="49">
        <f>G93+L93</f>
        <v>24</v>
      </c>
      <c r="R93" s="49">
        <f>H93+M93</f>
        <v>4</v>
      </c>
      <c r="T93" s="1" t="s">
        <v>44</v>
      </c>
    </row>
    <row r="94" spans="1:20" ht="12.75">
      <c r="A94" s="92">
        <f>koulení!A110</f>
        <v>85</v>
      </c>
      <c r="C94" t="str">
        <f>koulení!C80</f>
        <v>Hübelbauerová Jiřina</v>
      </c>
      <c r="D94">
        <f>koulení!D80</f>
        <v>256</v>
      </c>
      <c r="E94">
        <f>koulení!E80</f>
        <v>94</v>
      </c>
      <c r="F94">
        <f>koulení!F80</f>
        <v>350</v>
      </c>
      <c r="G94">
        <f>koulení!G80</f>
        <v>13</v>
      </c>
      <c r="H94">
        <f>koulení!H80</f>
        <v>1</v>
      </c>
      <c r="I94">
        <f>koulení!I80</f>
        <v>151</v>
      </c>
      <c r="J94">
        <f>koulení!J80</f>
        <v>54</v>
      </c>
      <c r="K94">
        <f>koulení!K80</f>
        <v>205</v>
      </c>
      <c r="L94">
        <f>koulení!L80</f>
        <v>12</v>
      </c>
      <c r="M94">
        <f>koulení!M80</f>
        <v>0</v>
      </c>
      <c r="N94" s="49">
        <f>D94+I94</f>
        <v>407</v>
      </c>
      <c r="O94" s="49">
        <f>E94+J94</f>
        <v>148</v>
      </c>
      <c r="P94" s="49">
        <f>F94+K94</f>
        <v>555</v>
      </c>
      <c r="Q94" s="49">
        <f>G94+L94</f>
        <v>25</v>
      </c>
      <c r="R94" s="49">
        <f>H94+M94</f>
        <v>1</v>
      </c>
      <c r="T94" s="1" t="s">
        <v>44</v>
      </c>
    </row>
    <row r="95" spans="1:18" ht="12.75">
      <c r="A95" s="92">
        <f>koulení!A111</f>
        <v>86</v>
      </c>
      <c r="C95" t="str">
        <f>koulení!C135</f>
        <v>Kaňa Vladimír</v>
      </c>
      <c r="D95">
        <f>koulení!D135</f>
        <v>252</v>
      </c>
      <c r="E95">
        <f>koulení!E135</f>
        <v>113</v>
      </c>
      <c r="F95">
        <f>koulení!F135</f>
        <v>365</v>
      </c>
      <c r="G95">
        <f>koulení!G135</f>
        <v>8</v>
      </c>
      <c r="H95">
        <f>koulení!H135</f>
        <v>5</v>
      </c>
      <c r="I95">
        <f>koulení!I135</f>
        <v>148</v>
      </c>
      <c r="J95">
        <f>koulení!J135</f>
        <v>41</v>
      </c>
      <c r="K95">
        <f>koulení!K135</f>
        <v>189</v>
      </c>
      <c r="L95">
        <f>koulení!L135</f>
        <v>11</v>
      </c>
      <c r="M95">
        <f>koulení!M135</f>
        <v>0</v>
      </c>
      <c r="N95" s="49">
        <f>D95+I95</f>
        <v>400</v>
      </c>
      <c r="O95" s="49">
        <f>E95+J95</f>
        <v>154</v>
      </c>
      <c r="P95" s="49">
        <f>F95+K95</f>
        <v>554</v>
      </c>
      <c r="Q95" s="49">
        <f>G95+L95</f>
        <v>19</v>
      </c>
      <c r="R95" s="49">
        <f>H95+M95</f>
        <v>5</v>
      </c>
    </row>
    <row r="96" spans="1:18" ht="12.75">
      <c r="A96" s="92">
        <f>koulení!A112</f>
        <v>87</v>
      </c>
      <c r="C96" t="str">
        <f>koulení!C86</f>
        <v>Vágner Jiří</v>
      </c>
      <c r="D96">
        <f>koulení!D86</f>
        <v>240</v>
      </c>
      <c r="E96">
        <f>koulení!E86</f>
        <v>91</v>
      </c>
      <c r="F96">
        <f>koulení!F86</f>
        <v>331</v>
      </c>
      <c r="G96">
        <f>koulení!G86</f>
        <v>14</v>
      </c>
      <c r="H96">
        <f>koulení!H86</f>
        <v>4</v>
      </c>
      <c r="I96">
        <f>koulení!I86</f>
        <v>144</v>
      </c>
      <c r="J96">
        <f>koulení!J86</f>
        <v>77</v>
      </c>
      <c r="K96">
        <f>koulení!K86</f>
        <v>221</v>
      </c>
      <c r="L96">
        <f>koulení!L86</f>
        <v>6</v>
      </c>
      <c r="M96">
        <f>koulení!M86</f>
        <v>1</v>
      </c>
      <c r="N96" s="49">
        <f>D96+I96</f>
        <v>384</v>
      </c>
      <c r="O96" s="49">
        <f>E96+J96</f>
        <v>168</v>
      </c>
      <c r="P96" s="49">
        <f>F96+K96</f>
        <v>552</v>
      </c>
      <c r="Q96" s="49">
        <f>G96+L96</f>
        <v>20</v>
      </c>
      <c r="R96" s="49">
        <f>H96+M96</f>
        <v>5</v>
      </c>
    </row>
    <row r="97" spans="1:18" ht="12.75">
      <c r="A97" s="92">
        <f>koulení!A113</f>
        <v>88</v>
      </c>
      <c r="C97" t="str">
        <f>koulení!C52</f>
        <v>Baroch Pavel</v>
      </c>
      <c r="D97">
        <f>koulení!D52</f>
        <v>254</v>
      </c>
      <c r="E97">
        <f>koulení!E52</f>
        <v>87</v>
      </c>
      <c r="F97">
        <f>koulení!F52</f>
        <v>341</v>
      </c>
      <c r="G97">
        <f>koulení!G52</f>
        <v>14</v>
      </c>
      <c r="H97">
        <f>koulení!H52</f>
        <v>0</v>
      </c>
      <c r="I97">
        <f>koulení!I52</f>
        <v>146</v>
      </c>
      <c r="J97">
        <f>koulení!J52</f>
        <v>62</v>
      </c>
      <c r="K97">
        <f>koulení!K52</f>
        <v>208</v>
      </c>
      <c r="L97">
        <f>koulení!L52</f>
        <v>7</v>
      </c>
      <c r="M97">
        <f>koulení!M52</f>
        <v>0</v>
      </c>
      <c r="N97" s="49">
        <f>D97+I97</f>
        <v>400</v>
      </c>
      <c r="O97" s="49">
        <f>E97+J97</f>
        <v>149</v>
      </c>
      <c r="P97" s="49">
        <f>F97+K97</f>
        <v>549</v>
      </c>
      <c r="Q97" s="49">
        <f>G97+L97</f>
        <v>21</v>
      </c>
      <c r="R97" s="49">
        <f>H97+M97</f>
        <v>0</v>
      </c>
    </row>
    <row r="98" spans="1:20" ht="12.75">
      <c r="A98" s="92">
        <f>koulení!A115</f>
        <v>89</v>
      </c>
      <c r="C98" t="str">
        <f>koulení!C92</f>
        <v>Kozáková Naďa</v>
      </c>
      <c r="D98">
        <f>koulení!D92</f>
        <v>244</v>
      </c>
      <c r="E98">
        <f>koulení!E92</f>
        <v>98</v>
      </c>
      <c r="F98">
        <f>koulení!F92</f>
        <v>342</v>
      </c>
      <c r="G98">
        <f>koulení!G92</f>
        <v>15</v>
      </c>
      <c r="H98">
        <f>koulení!H92</f>
        <v>3</v>
      </c>
      <c r="I98">
        <f>koulení!I92</f>
        <v>145</v>
      </c>
      <c r="J98">
        <f>koulení!J92</f>
        <v>61</v>
      </c>
      <c r="K98">
        <f>koulení!K92</f>
        <v>206</v>
      </c>
      <c r="L98">
        <f>koulení!L92</f>
        <v>7</v>
      </c>
      <c r="M98">
        <f>koulení!M92</f>
        <v>0</v>
      </c>
      <c r="N98" s="49">
        <f>D98+I98</f>
        <v>389</v>
      </c>
      <c r="O98" s="49">
        <f>E98+J98</f>
        <v>159</v>
      </c>
      <c r="P98" s="49">
        <f>F98+K98</f>
        <v>548</v>
      </c>
      <c r="Q98" s="49">
        <f>G98+L98</f>
        <v>22</v>
      </c>
      <c r="R98" s="49">
        <f>H98+M98</f>
        <v>3</v>
      </c>
      <c r="T98" s="1" t="s">
        <v>44</v>
      </c>
    </row>
    <row r="99" spans="1:18" ht="12.75">
      <c r="A99" s="92">
        <f>koulení!A116</f>
        <v>90</v>
      </c>
      <c r="C99" t="str">
        <f>koulení!C53</f>
        <v>Mansfeld Ivan</v>
      </c>
      <c r="D99">
        <f>koulení!D53</f>
        <v>251</v>
      </c>
      <c r="E99">
        <f>koulení!E53</f>
        <v>109</v>
      </c>
      <c r="F99">
        <f>koulení!F53</f>
        <v>360</v>
      </c>
      <c r="G99">
        <f>koulení!G53</f>
        <v>8</v>
      </c>
      <c r="H99">
        <f>koulení!H53</f>
        <v>4</v>
      </c>
      <c r="I99">
        <f>koulení!I53</f>
        <v>144</v>
      </c>
      <c r="J99">
        <f>koulení!J53</f>
        <v>42</v>
      </c>
      <c r="K99">
        <f>koulení!K53</f>
        <v>186</v>
      </c>
      <c r="L99">
        <f>koulení!L53</f>
        <v>17</v>
      </c>
      <c r="M99">
        <f>koulení!M53</f>
        <v>1</v>
      </c>
      <c r="N99" s="49">
        <f>D99+I99</f>
        <v>395</v>
      </c>
      <c r="O99" s="49">
        <f>E99+J99</f>
        <v>151</v>
      </c>
      <c r="P99" s="49">
        <f>F99+K99</f>
        <v>546</v>
      </c>
      <c r="Q99" s="49">
        <f>G99+L99</f>
        <v>25</v>
      </c>
      <c r="R99" s="49">
        <f>H99+M99</f>
        <v>5</v>
      </c>
    </row>
    <row r="100" spans="1:18" ht="12.75">
      <c r="A100" s="92">
        <f>koulení!A117</f>
        <v>91</v>
      </c>
      <c r="C100" t="str">
        <f>koulení!C122</f>
        <v>Novák Luděk</v>
      </c>
      <c r="D100">
        <f>koulení!D122</f>
        <v>236</v>
      </c>
      <c r="E100">
        <f>koulení!E122</f>
        <v>112</v>
      </c>
      <c r="F100">
        <f>koulení!F122</f>
        <v>348</v>
      </c>
      <c r="G100">
        <f>koulení!G122</f>
        <v>12</v>
      </c>
      <c r="H100">
        <f>koulení!H122</f>
        <v>0</v>
      </c>
      <c r="I100">
        <f>koulení!I122</f>
        <v>148</v>
      </c>
      <c r="J100">
        <f>koulení!J122</f>
        <v>44</v>
      </c>
      <c r="K100">
        <f>koulení!K122</f>
        <v>192</v>
      </c>
      <c r="L100">
        <f>koulení!L122</f>
        <v>12</v>
      </c>
      <c r="M100">
        <f>koulení!M122</f>
        <v>0</v>
      </c>
      <c r="N100" s="49">
        <f>D100+I100</f>
        <v>384</v>
      </c>
      <c r="O100" s="49">
        <f>E100+J100</f>
        <v>156</v>
      </c>
      <c r="P100" s="49">
        <f>F100+K100</f>
        <v>540</v>
      </c>
      <c r="Q100" s="49">
        <f>G100+L100</f>
        <v>24</v>
      </c>
      <c r="R100" s="49">
        <f>H100+M100</f>
        <v>0</v>
      </c>
    </row>
    <row r="101" spans="1:18" ht="12.75">
      <c r="A101" s="92">
        <f>koulení!A118</f>
        <v>92</v>
      </c>
      <c r="C101" t="str">
        <f>koulení!C123</f>
        <v>Macků Robert</v>
      </c>
      <c r="D101">
        <f>koulení!D123</f>
        <v>250</v>
      </c>
      <c r="E101">
        <f>koulení!E123</f>
        <v>64</v>
      </c>
      <c r="F101">
        <f>koulení!F123</f>
        <v>314</v>
      </c>
      <c r="G101">
        <f>koulení!G123</f>
        <v>17</v>
      </c>
      <c r="H101">
        <f>koulení!H123</f>
        <v>4</v>
      </c>
      <c r="I101">
        <f>koulení!I123</f>
        <v>172</v>
      </c>
      <c r="J101">
        <f>koulení!J123</f>
        <v>45</v>
      </c>
      <c r="K101">
        <f>koulení!K123</f>
        <v>217</v>
      </c>
      <c r="L101">
        <f>koulení!L123</f>
        <v>10</v>
      </c>
      <c r="M101">
        <f>koulení!M123</f>
        <v>2</v>
      </c>
      <c r="N101" s="49">
        <f>D101+I101</f>
        <v>422</v>
      </c>
      <c r="O101" s="49">
        <f>E101+J101</f>
        <v>109</v>
      </c>
      <c r="P101" s="49">
        <f>F101+K101</f>
        <v>531</v>
      </c>
      <c r="Q101" s="49">
        <f>G101+L101</f>
        <v>27</v>
      </c>
      <c r="R101" s="49">
        <f>H101+M101</f>
        <v>6</v>
      </c>
    </row>
    <row r="102" spans="1:18" ht="12.75">
      <c r="A102" s="92">
        <f>koulení!A120</f>
        <v>93</v>
      </c>
      <c r="C102" t="str">
        <f>koulení!C88</f>
        <v>Stracený Jozef</v>
      </c>
      <c r="D102">
        <f>koulení!D88</f>
        <v>230</v>
      </c>
      <c r="E102">
        <f>koulení!E88</f>
        <v>99</v>
      </c>
      <c r="F102">
        <f>koulení!F88</f>
        <v>329</v>
      </c>
      <c r="G102">
        <f>koulení!G88</f>
        <v>10</v>
      </c>
      <c r="H102">
        <f>koulení!H88</f>
        <v>3</v>
      </c>
      <c r="I102">
        <f>koulení!I88</f>
        <v>138</v>
      </c>
      <c r="J102">
        <f>koulení!J88</f>
        <v>61</v>
      </c>
      <c r="K102">
        <f>koulení!K88</f>
        <v>199</v>
      </c>
      <c r="L102">
        <f>koulení!L88</f>
        <v>8</v>
      </c>
      <c r="M102">
        <f>koulení!M88</f>
        <v>0</v>
      </c>
      <c r="N102" s="49">
        <f>D102+I102</f>
        <v>368</v>
      </c>
      <c r="O102" s="49">
        <f>E102+J102</f>
        <v>160</v>
      </c>
      <c r="P102" s="49">
        <f>F102+K102</f>
        <v>528</v>
      </c>
      <c r="Q102" s="49">
        <f>G102+L102</f>
        <v>18</v>
      </c>
      <c r="R102" s="49">
        <f>H102+M102</f>
        <v>3</v>
      </c>
    </row>
    <row r="103" spans="1:20" ht="12.75">
      <c r="A103" s="92">
        <f>koulení!A121</f>
        <v>94</v>
      </c>
      <c r="C103" t="str">
        <f>koulení!C85</f>
        <v>Vernerová Petra</v>
      </c>
      <c r="D103">
        <f>koulení!D85</f>
        <v>238</v>
      </c>
      <c r="E103">
        <f>koulení!E85</f>
        <v>100</v>
      </c>
      <c r="F103">
        <f>koulení!F85</f>
        <v>338</v>
      </c>
      <c r="G103">
        <f>koulení!G85</f>
        <v>9</v>
      </c>
      <c r="H103">
        <f>koulení!H85</f>
        <v>6</v>
      </c>
      <c r="I103">
        <f>koulení!I85</f>
        <v>145</v>
      </c>
      <c r="J103">
        <f>koulení!J85</f>
        <v>43</v>
      </c>
      <c r="K103">
        <f>koulení!K85</f>
        <v>188</v>
      </c>
      <c r="L103">
        <f>koulení!L85</f>
        <v>15</v>
      </c>
      <c r="M103">
        <f>koulení!M85</f>
        <v>0</v>
      </c>
      <c r="N103" s="49">
        <f>D103+I103</f>
        <v>383</v>
      </c>
      <c r="O103" s="49">
        <f>E103+J103</f>
        <v>143</v>
      </c>
      <c r="P103" s="49">
        <f>F103+K103</f>
        <v>526</v>
      </c>
      <c r="Q103" s="49">
        <f>G103+L103</f>
        <v>24</v>
      </c>
      <c r="R103" s="49">
        <f>H103+M103</f>
        <v>6</v>
      </c>
      <c r="T103" s="1" t="s">
        <v>44</v>
      </c>
    </row>
    <row r="104" spans="1:18" ht="12.75">
      <c r="A104" s="92">
        <f>koulení!A122</f>
        <v>95</v>
      </c>
      <c r="C104" t="str">
        <f>koulení!C97</f>
        <v>Vláčil Miroslav</v>
      </c>
      <c r="D104">
        <f>koulení!D97</f>
        <v>239</v>
      </c>
      <c r="E104">
        <f>koulení!E97</f>
        <v>96</v>
      </c>
      <c r="F104">
        <f>koulení!F97</f>
        <v>335</v>
      </c>
      <c r="G104">
        <f>koulení!G97</f>
        <v>12</v>
      </c>
      <c r="H104">
        <f>koulení!H97</f>
        <v>2</v>
      </c>
      <c r="I104">
        <f>koulení!I97</f>
        <v>141</v>
      </c>
      <c r="J104">
        <f>koulení!J97</f>
        <v>49</v>
      </c>
      <c r="K104">
        <f>koulení!K97</f>
        <v>190</v>
      </c>
      <c r="L104">
        <f>koulení!L97</f>
        <v>9</v>
      </c>
      <c r="M104">
        <f>koulení!M97</f>
        <v>0</v>
      </c>
      <c r="N104" s="49">
        <f>D104+I104</f>
        <v>380</v>
      </c>
      <c r="O104" s="49">
        <f>E104+J104</f>
        <v>145</v>
      </c>
      <c r="P104" s="49">
        <f>F104+K104</f>
        <v>525</v>
      </c>
      <c r="Q104" s="49">
        <f>G104+L104</f>
        <v>21</v>
      </c>
      <c r="R104" s="49">
        <f>H104+M104</f>
        <v>2</v>
      </c>
    </row>
    <row r="105" spans="1:18" ht="12.75">
      <c r="A105" s="92">
        <f>koulení!A123</f>
        <v>96</v>
      </c>
      <c r="C105" t="str">
        <f>koulení!C31</f>
        <v>Schrabal Viktor</v>
      </c>
      <c r="D105">
        <f>koulení!D31</f>
        <v>245</v>
      </c>
      <c r="E105">
        <f>koulení!E31</f>
        <v>75</v>
      </c>
      <c r="F105">
        <f>koulení!F31</f>
        <v>320</v>
      </c>
      <c r="G105">
        <f>koulení!G31</f>
        <v>23</v>
      </c>
      <c r="H105">
        <f>koulení!H31</f>
        <v>0</v>
      </c>
      <c r="I105">
        <f>koulení!I31</f>
        <v>143</v>
      </c>
      <c r="J105">
        <f>koulení!J31</f>
        <v>62</v>
      </c>
      <c r="K105">
        <f>koulení!K31</f>
        <v>205</v>
      </c>
      <c r="L105">
        <f>koulení!L31</f>
        <v>9</v>
      </c>
      <c r="M105">
        <f>koulení!M31</f>
        <v>1</v>
      </c>
      <c r="N105" s="49">
        <f>D105+I105</f>
        <v>388</v>
      </c>
      <c r="O105" s="49">
        <f>E105+J105</f>
        <v>137</v>
      </c>
      <c r="P105" s="49">
        <f>F105+K105</f>
        <v>525</v>
      </c>
      <c r="Q105" s="49">
        <f>G105+L105</f>
        <v>32</v>
      </c>
      <c r="R105" s="49">
        <f>H105+M105</f>
        <v>1</v>
      </c>
    </row>
    <row r="106" spans="1:18" ht="12.75">
      <c r="A106" s="92">
        <f>koulení!A125</f>
        <v>97</v>
      </c>
      <c r="C106" t="str">
        <f>koulení!C98</f>
        <v>Belay Petr</v>
      </c>
      <c r="D106">
        <f>koulení!D98</f>
        <v>226</v>
      </c>
      <c r="E106">
        <f>koulení!E98</f>
        <v>96</v>
      </c>
      <c r="F106">
        <f>koulení!F98</f>
        <v>322</v>
      </c>
      <c r="G106">
        <f>koulení!G98</f>
        <v>17</v>
      </c>
      <c r="H106">
        <f>koulení!H98</f>
        <v>1</v>
      </c>
      <c r="I106">
        <f>koulení!I98</f>
        <v>140</v>
      </c>
      <c r="J106">
        <f>koulení!J98</f>
        <v>60</v>
      </c>
      <c r="K106">
        <f>koulení!K98</f>
        <v>200</v>
      </c>
      <c r="L106">
        <f>koulení!L98</f>
        <v>8</v>
      </c>
      <c r="M106">
        <f>koulení!M98</f>
        <v>1</v>
      </c>
      <c r="N106" s="49">
        <f>D106+I106</f>
        <v>366</v>
      </c>
      <c r="O106" s="49">
        <f>E106+J106</f>
        <v>156</v>
      </c>
      <c r="P106" s="49">
        <f>F106+K106</f>
        <v>522</v>
      </c>
      <c r="Q106" s="49">
        <f>G106+L106</f>
        <v>25</v>
      </c>
      <c r="R106" s="49">
        <f>H106+M106</f>
        <v>2</v>
      </c>
    </row>
    <row r="107" spans="1:18" ht="12.75">
      <c r="A107" s="92">
        <f>koulení!A126</f>
        <v>98</v>
      </c>
      <c r="C107" t="str">
        <f>koulení!C87</f>
        <v>Kuchař Leoš</v>
      </c>
      <c r="D107">
        <f>koulení!D87</f>
        <v>243</v>
      </c>
      <c r="E107">
        <f>koulení!E87</f>
        <v>87</v>
      </c>
      <c r="F107">
        <f>koulení!F87</f>
        <v>330</v>
      </c>
      <c r="G107">
        <f>koulení!G87</f>
        <v>19</v>
      </c>
      <c r="H107">
        <f>koulení!H87</f>
        <v>0</v>
      </c>
      <c r="I107">
        <f>koulení!I87</f>
        <v>129</v>
      </c>
      <c r="J107">
        <f>koulení!J87</f>
        <v>61</v>
      </c>
      <c r="K107">
        <f>koulení!K87</f>
        <v>190</v>
      </c>
      <c r="L107">
        <f>koulení!L87</f>
        <v>8</v>
      </c>
      <c r="M107">
        <f>koulení!M87</f>
        <v>2</v>
      </c>
      <c r="N107" s="49">
        <f>D107+I107</f>
        <v>372</v>
      </c>
      <c r="O107" s="49">
        <f>E107+J107</f>
        <v>148</v>
      </c>
      <c r="P107" s="49">
        <f>F107+K107</f>
        <v>520</v>
      </c>
      <c r="Q107" s="49">
        <f>G107+L107</f>
        <v>27</v>
      </c>
      <c r="R107" s="49">
        <f>H107+M107</f>
        <v>2</v>
      </c>
    </row>
    <row r="108" spans="1:18" ht="12.75">
      <c r="A108" s="92">
        <f>koulení!A127</f>
        <v>99</v>
      </c>
      <c r="C108" t="str">
        <f>koulení!C110</f>
        <v>Bagi Koloman</v>
      </c>
      <c r="D108">
        <f>koulení!D110</f>
        <v>227</v>
      </c>
      <c r="E108">
        <f>koulení!E110</f>
        <v>87</v>
      </c>
      <c r="F108">
        <f>koulení!F110</f>
        <v>314</v>
      </c>
      <c r="G108">
        <f>koulení!G110</f>
        <v>13</v>
      </c>
      <c r="H108">
        <f>koulení!H110</f>
        <v>1</v>
      </c>
      <c r="I108">
        <f>koulení!I110</f>
        <v>133</v>
      </c>
      <c r="J108">
        <f>koulení!J110</f>
        <v>60</v>
      </c>
      <c r="K108">
        <f>koulení!K110</f>
        <v>193</v>
      </c>
      <c r="L108">
        <f>koulení!L110</f>
        <v>10</v>
      </c>
      <c r="M108">
        <f>koulení!M110</f>
        <v>0</v>
      </c>
      <c r="N108" s="49">
        <f>D108+I108</f>
        <v>360</v>
      </c>
      <c r="O108" s="49">
        <f>E108+J108</f>
        <v>147</v>
      </c>
      <c r="P108" s="49">
        <f>F108+K108</f>
        <v>507</v>
      </c>
      <c r="Q108" s="49">
        <f>G108+L108</f>
        <v>23</v>
      </c>
      <c r="R108" s="49">
        <f>H108+M108</f>
        <v>1</v>
      </c>
    </row>
    <row r="109" spans="1:18" ht="12.75">
      <c r="A109" s="92">
        <f>koulení!A128</f>
        <v>100</v>
      </c>
      <c r="C109" t="str">
        <f>koulení!C111</f>
        <v>Bc. Syřínek Karel</v>
      </c>
      <c r="D109">
        <f>koulení!D111</f>
        <v>216</v>
      </c>
      <c r="E109">
        <f>koulení!E111</f>
        <v>95</v>
      </c>
      <c r="F109">
        <f>koulení!F111</f>
        <v>311</v>
      </c>
      <c r="G109">
        <f>koulení!G111</f>
        <v>11</v>
      </c>
      <c r="H109">
        <f>koulení!H111</f>
        <v>3</v>
      </c>
      <c r="I109">
        <f>koulení!I111</f>
        <v>140</v>
      </c>
      <c r="J109">
        <f>koulení!J111</f>
        <v>52</v>
      </c>
      <c r="K109">
        <f>koulení!K111</f>
        <v>192</v>
      </c>
      <c r="L109">
        <f>koulení!L111</f>
        <v>9</v>
      </c>
      <c r="M109">
        <f>koulení!M111</f>
        <v>1</v>
      </c>
      <c r="N109" s="49">
        <f>D109+I109</f>
        <v>356</v>
      </c>
      <c r="O109" s="49">
        <f>E109+J109</f>
        <v>147</v>
      </c>
      <c r="P109" s="49">
        <f>F109+K109</f>
        <v>503</v>
      </c>
      <c r="Q109" s="49">
        <f>G109+L109</f>
        <v>20</v>
      </c>
      <c r="R109" s="49">
        <f>H109+M109</f>
        <v>4</v>
      </c>
    </row>
    <row r="110" spans="1:20" ht="12.75">
      <c r="A110" s="92">
        <f>koulení!A130</f>
        <v>101</v>
      </c>
      <c r="C110" t="str">
        <f>koulení!C93</f>
        <v>Neumanová Dagmar</v>
      </c>
      <c r="D110">
        <f>koulení!D93</f>
        <v>229</v>
      </c>
      <c r="E110">
        <f>koulení!E93</f>
        <v>91</v>
      </c>
      <c r="F110">
        <f>koulení!F93</f>
        <v>320</v>
      </c>
      <c r="G110">
        <f>koulení!G93</f>
        <v>19</v>
      </c>
      <c r="H110">
        <f>koulení!H93</f>
        <v>0</v>
      </c>
      <c r="I110">
        <f>koulení!I93</f>
        <v>124</v>
      </c>
      <c r="J110">
        <f>koulení!J93</f>
        <v>51</v>
      </c>
      <c r="K110">
        <f>koulení!K93</f>
        <v>175</v>
      </c>
      <c r="L110">
        <f>koulení!L93</f>
        <v>9</v>
      </c>
      <c r="M110">
        <f>koulení!M93</f>
        <v>0</v>
      </c>
      <c r="N110" s="49">
        <f>D110+I110</f>
        <v>353</v>
      </c>
      <c r="O110" s="49">
        <f>E110+J110</f>
        <v>142</v>
      </c>
      <c r="P110" s="49">
        <f>F110+K110</f>
        <v>495</v>
      </c>
      <c r="Q110" s="49">
        <f>G110+L110</f>
        <v>28</v>
      </c>
      <c r="R110" s="49">
        <f>H110+M110</f>
        <v>0</v>
      </c>
      <c r="T110" s="1" t="s">
        <v>44</v>
      </c>
    </row>
    <row r="111" spans="1:18" ht="12.75">
      <c r="A111" s="92">
        <f>koulení!A131</f>
        <v>102</v>
      </c>
      <c r="C111" t="str">
        <f>koulení!C35</f>
        <v>Klacek Jaroslav</v>
      </c>
      <c r="D111">
        <f>koulení!D35</f>
        <v>235</v>
      </c>
      <c r="E111">
        <f>koulení!E35</f>
        <v>85</v>
      </c>
      <c r="F111">
        <f>koulení!F35</f>
        <v>320</v>
      </c>
      <c r="G111">
        <f>koulení!G35</f>
        <v>23</v>
      </c>
      <c r="H111">
        <f>koulení!H35</f>
        <v>7</v>
      </c>
      <c r="I111">
        <f>koulení!I35</f>
        <v>131</v>
      </c>
      <c r="J111">
        <f>koulení!J35</f>
        <v>44</v>
      </c>
      <c r="K111">
        <f>koulení!K35</f>
        <v>175</v>
      </c>
      <c r="L111">
        <f>koulení!L35</f>
        <v>15</v>
      </c>
      <c r="M111">
        <f>koulení!M35</f>
        <v>1</v>
      </c>
      <c r="N111" s="49">
        <f>D111+I111</f>
        <v>366</v>
      </c>
      <c r="O111" s="49">
        <f>E111+J111</f>
        <v>129</v>
      </c>
      <c r="P111" s="49">
        <f>F111+K111</f>
        <v>495</v>
      </c>
      <c r="Q111" s="49">
        <f>G111+L111</f>
        <v>38</v>
      </c>
      <c r="R111" s="49">
        <f>H111+M111</f>
        <v>8</v>
      </c>
    </row>
    <row r="112" spans="1:20" ht="12.75">
      <c r="A112" s="92">
        <f>koulení!A132</f>
        <v>103</v>
      </c>
      <c r="C112" t="str">
        <f>koulení!C30</f>
        <v>Kulichová Dagmar</v>
      </c>
      <c r="D112">
        <f>koulení!D30</f>
        <v>228</v>
      </c>
      <c r="E112">
        <f>koulení!E30</f>
        <v>73</v>
      </c>
      <c r="F112">
        <f>koulení!F30</f>
        <v>301</v>
      </c>
      <c r="G112">
        <f>koulení!G30</f>
        <v>26</v>
      </c>
      <c r="H112">
        <f>koulení!H30</f>
        <v>1</v>
      </c>
      <c r="I112">
        <f>koulení!I30</f>
        <v>140</v>
      </c>
      <c r="J112">
        <f>koulení!J30</f>
        <v>44</v>
      </c>
      <c r="K112">
        <f>koulení!K30</f>
        <v>184</v>
      </c>
      <c r="L112">
        <f>koulení!L30</f>
        <v>12</v>
      </c>
      <c r="M112">
        <f>koulení!M30</f>
        <v>0</v>
      </c>
      <c r="N112" s="49">
        <f>D112+I112</f>
        <v>368</v>
      </c>
      <c r="O112" s="49">
        <f>E112+J112</f>
        <v>117</v>
      </c>
      <c r="P112" s="49">
        <f>F112+K112</f>
        <v>485</v>
      </c>
      <c r="Q112" s="49">
        <f>G112+L112</f>
        <v>38</v>
      </c>
      <c r="R112" s="49">
        <f>H112+M112</f>
        <v>1</v>
      </c>
      <c r="T112" s="1" t="s">
        <v>44</v>
      </c>
    </row>
    <row r="113" spans="1:20" ht="12.75">
      <c r="A113" s="92">
        <f>koulení!A133</f>
        <v>104</v>
      </c>
      <c r="C113" t="str">
        <f>koulení!C36</f>
        <v>Hajská Lenka</v>
      </c>
      <c r="D113">
        <f>koulení!D36</f>
        <v>193</v>
      </c>
      <c r="E113">
        <f>koulení!E36</f>
        <v>75</v>
      </c>
      <c r="F113">
        <f>koulení!F36</f>
        <v>268</v>
      </c>
      <c r="G113">
        <f>koulení!G36</f>
        <v>22</v>
      </c>
      <c r="H113">
        <f>koulení!H36</f>
        <v>2</v>
      </c>
      <c r="I113">
        <f>koulení!I36</f>
        <v>102</v>
      </c>
      <c r="J113">
        <f>koulení!J36</f>
        <v>35</v>
      </c>
      <c r="K113">
        <f>koulení!K36</f>
        <v>137</v>
      </c>
      <c r="L113">
        <f>koulení!L36</f>
        <v>27</v>
      </c>
      <c r="M113">
        <f>koulení!M36</f>
        <v>0</v>
      </c>
      <c r="N113" s="49">
        <f>D113+I113</f>
        <v>295</v>
      </c>
      <c r="O113" s="49">
        <f>E113+J113</f>
        <v>110</v>
      </c>
      <c r="P113" s="49">
        <f>F113+K113</f>
        <v>405</v>
      </c>
      <c r="Q113" s="49">
        <f>G113+L113</f>
        <v>49</v>
      </c>
      <c r="R113" s="49">
        <f>H113+M113</f>
        <v>2</v>
      </c>
      <c r="T113" s="1" t="s">
        <v>44</v>
      </c>
    </row>
    <row r="114" spans="1:18" ht="12.75">
      <c r="A114" s="92">
        <f>koulení!A135</f>
        <v>105</v>
      </c>
      <c r="C114" t="str">
        <f>koulení!C141</f>
        <v>Kubizňák Miloš</v>
      </c>
      <c r="D114">
        <f>koulení!D141</f>
        <v>0</v>
      </c>
      <c r="E114">
        <f>koulení!E141</f>
        <v>0</v>
      </c>
      <c r="F114">
        <f>koulení!F141</f>
        <v>0</v>
      </c>
      <c r="G114">
        <f>koulení!G141</f>
        <v>0</v>
      </c>
      <c r="H114">
        <f>koulení!H141</f>
        <v>0</v>
      </c>
      <c r="I114">
        <f>koulení!I141</f>
        <v>159</v>
      </c>
      <c r="J114">
        <f>koulení!J141</f>
        <v>95</v>
      </c>
      <c r="K114">
        <f>koulení!K141</f>
        <v>254</v>
      </c>
      <c r="L114">
        <f>koulení!L141</f>
        <v>5</v>
      </c>
      <c r="M114">
        <f>koulení!M141</f>
        <v>4</v>
      </c>
      <c r="N114" s="49">
        <f>D114+I114</f>
        <v>159</v>
      </c>
      <c r="O114" s="49">
        <f>E114+J114</f>
        <v>95</v>
      </c>
      <c r="P114" s="49">
        <f>F114+K114</f>
        <v>254</v>
      </c>
      <c r="Q114" s="49">
        <f>G114+L114</f>
        <v>5</v>
      </c>
      <c r="R114" s="49">
        <f>H114+M114</f>
        <v>4</v>
      </c>
    </row>
    <row r="115" spans="1:18" ht="12.75">
      <c r="A115" s="92">
        <f>koulení!A136</f>
        <v>106</v>
      </c>
      <c r="C115" t="str">
        <f>koulení!C140</f>
        <v>Kopčík Aleš</v>
      </c>
      <c r="D115">
        <f>koulení!D140</f>
        <v>0</v>
      </c>
      <c r="E115">
        <f>koulení!E140</f>
        <v>0</v>
      </c>
      <c r="F115">
        <f>koulení!F140</f>
        <v>0</v>
      </c>
      <c r="G115">
        <f>koulení!G140</f>
        <v>0</v>
      </c>
      <c r="H115">
        <f>koulení!H140</f>
        <v>0</v>
      </c>
      <c r="I115">
        <f>koulení!I140</f>
        <v>166</v>
      </c>
      <c r="J115">
        <f>koulení!J140</f>
        <v>86</v>
      </c>
      <c r="K115">
        <f>koulení!K140</f>
        <v>252</v>
      </c>
      <c r="L115">
        <f>koulení!L140</f>
        <v>1</v>
      </c>
      <c r="M115">
        <f>koulení!M140</f>
        <v>1</v>
      </c>
      <c r="N115" s="49">
        <f>D115+I115</f>
        <v>166</v>
      </c>
      <c r="O115" s="49">
        <f>E115+J115</f>
        <v>86</v>
      </c>
      <c r="P115" s="49">
        <f>F115+K115</f>
        <v>252</v>
      </c>
      <c r="Q115" s="49">
        <f>G115+L115</f>
        <v>1</v>
      </c>
      <c r="R115" s="49">
        <f>H115+M115</f>
        <v>1</v>
      </c>
    </row>
    <row r="116" spans="1:20" ht="12.75">
      <c r="A116" s="92">
        <f>koulení!A137</f>
        <v>107</v>
      </c>
      <c r="C116" t="str">
        <f>koulení!C143</f>
        <v>Kubizňáková Jitka</v>
      </c>
      <c r="D116">
        <f>koulení!D143</f>
        <v>0</v>
      </c>
      <c r="E116">
        <f>koulení!E143</f>
        <v>0</v>
      </c>
      <c r="F116">
        <f>koulení!F143</f>
        <v>0</v>
      </c>
      <c r="G116">
        <f>koulení!G143</f>
        <v>0</v>
      </c>
      <c r="H116">
        <f>koulení!H143</f>
        <v>0</v>
      </c>
      <c r="I116">
        <f>koulení!I143</f>
        <v>160</v>
      </c>
      <c r="J116">
        <f>koulení!J143</f>
        <v>78</v>
      </c>
      <c r="K116">
        <f>koulení!K143</f>
        <v>238</v>
      </c>
      <c r="L116">
        <f>koulení!L143</f>
        <v>6</v>
      </c>
      <c r="M116">
        <f>koulení!M143</f>
        <v>2</v>
      </c>
      <c r="N116" s="49">
        <f>D116+I116</f>
        <v>160</v>
      </c>
      <c r="O116" s="49">
        <f>E116+J116</f>
        <v>78</v>
      </c>
      <c r="P116" s="49">
        <f>F116+K116</f>
        <v>238</v>
      </c>
      <c r="Q116" s="49">
        <f>G116+L116</f>
        <v>6</v>
      </c>
      <c r="R116" s="49">
        <f>H116+M116</f>
        <v>2</v>
      </c>
      <c r="T116" s="1" t="s">
        <v>44</v>
      </c>
    </row>
    <row r="117" spans="1:20" ht="12.75">
      <c r="A117" s="92">
        <f>koulení!A138</f>
        <v>108</v>
      </c>
      <c r="C117" t="str">
        <f>koulení!C142</f>
        <v>Kubizňáková Lucie</v>
      </c>
      <c r="D117">
        <f>koulení!D142</f>
        <v>0</v>
      </c>
      <c r="E117">
        <f>koulení!E142</f>
        <v>0</v>
      </c>
      <c r="F117">
        <f>koulení!F142</f>
        <v>0</v>
      </c>
      <c r="G117">
        <f>koulení!G142</f>
        <v>0</v>
      </c>
      <c r="H117">
        <f>koulení!H142</f>
        <v>0</v>
      </c>
      <c r="I117">
        <f>koulení!I142</f>
        <v>144</v>
      </c>
      <c r="J117">
        <f>koulení!J142</f>
        <v>74</v>
      </c>
      <c r="K117">
        <f>koulení!K142</f>
        <v>218</v>
      </c>
      <c r="L117">
        <f>koulení!L142</f>
        <v>6</v>
      </c>
      <c r="M117">
        <f>koulení!M142</f>
        <v>1</v>
      </c>
      <c r="N117" s="49">
        <f>D117+I117</f>
        <v>144</v>
      </c>
      <c r="O117" s="49">
        <f>E117+J117</f>
        <v>74</v>
      </c>
      <c r="P117" s="49">
        <f>F117+K117</f>
        <v>218</v>
      </c>
      <c r="Q117" s="49">
        <f>G117+L117</f>
        <v>6</v>
      </c>
      <c r="R117" s="49">
        <f>H117+M117</f>
        <v>1</v>
      </c>
      <c r="T117" s="1" t="s">
        <v>44</v>
      </c>
    </row>
    <row r="118" spans="1:18" ht="12.75">
      <c r="A118" s="92">
        <f>koulení!A140</f>
        <v>109</v>
      </c>
      <c r="C118">
        <f>koulení!C133</f>
        <v>0</v>
      </c>
      <c r="D118">
        <f>koulení!D133</f>
        <v>0</v>
      </c>
      <c r="E118">
        <f>koulení!E133</f>
        <v>0</v>
      </c>
      <c r="F118">
        <f>koulení!F133</f>
        <v>0</v>
      </c>
      <c r="G118">
        <f>koulení!G133</f>
        <v>0</v>
      </c>
      <c r="H118">
        <f>koulení!H133</f>
        <v>0</v>
      </c>
      <c r="I118">
        <f>koulení!I133</f>
        <v>0</v>
      </c>
      <c r="J118">
        <f>koulení!J133</f>
        <v>0</v>
      </c>
      <c r="K118">
        <f>koulení!K133</f>
        <v>0</v>
      </c>
      <c r="L118">
        <f>koulení!L133</f>
        <v>0</v>
      </c>
      <c r="M118">
        <f>koulení!M133</f>
        <v>0</v>
      </c>
      <c r="N118" s="49">
        <f aca="true" t="shared" si="0" ref="N118:N129">D118+I118</f>
        <v>0</v>
      </c>
      <c r="O118" s="49">
        <f aca="true" t="shared" si="1" ref="O118:O129">E118+J118</f>
        <v>0</v>
      </c>
      <c r="P118" s="49">
        <f aca="true" t="shared" si="2" ref="P118:P129">F118+K118</f>
        <v>0</v>
      </c>
      <c r="Q118" s="49">
        <f aca="true" t="shared" si="3" ref="Q118:Q129">G118+L118</f>
        <v>0</v>
      </c>
      <c r="R118" s="49">
        <f aca="true" t="shared" si="4" ref="R118:R129">H118+M118</f>
        <v>0</v>
      </c>
    </row>
    <row r="119" spans="1:18" ht="12.75">
      <c r="A119" s="92">
        <f>koulení!A141</f>
        <v>110</v>
      </c>
      <c r="C119">
        <f>koulení!C146</f>
        <v>0</v>
      </c>
      <c r="D119">
        <f>koulení!D146</f>
        <v>0</v>
      </c>
      <c r="E119">
        <f>koulení!E146</f>
        <v>0</v>
      </c>
      <c r="F119">
        <f>koulení!F146</f>
        <v>0</v>
      </c>
      <c r="G119">
        <f>koulení!G146</f>
        <v>0</v>
      </c>
      <c r="H119">
        <f>koulení!H146</f>
        <v>0</v>
      </c>
      <c r="I119">
        <f>koulení!I146</f>
        <v>0</v>
      </c>
      <c r="J119">
        <f>koulení!J146</f>
        <v>0</v>
      </c>
      <c r="K119">
        <f>koulení!K146</f>
        <v>0</v>
      </c>
      <c r="L119">
        <f>koulení!L146</f>
        <v>0</v>
      </c>
      <c r="M119">
        <f>koulení!M146</f>
        <v>0</v>
      </c>
      <c r="N119" s="49">
        <f t="shared" si="0"/>
        <v>0</v>
      </c>
      <c r="O119" s="49">
        <f t="shared" si="1"/>
        <v>0</v>
      </c>
      <c r="P119" s="49">
        <f t="shared" si="2"/>
        <v>0</v>
      </c>
      <c r="Q119" s="49">
        <f t="shared" si="3"/>
        <v>0</v>
      </c>
      <c r="R119" s="49">
        <f t="shared" si="4"/>
        <v>0</v>
      </c>
    </row>
    <row r="120" spans="1:18" ht="12.75">
      <c r="A120" s="92">
        <f>koulení!A142</f>
        <v>111</v>
      </c>
      <c r="C120">
        <f>koulení!C145</f>
        <v>0</v>
      </c>
      <c r="D120">
        <f>koulení!D145</f>
        <v>0</v>
      </c>
      <c r="E120">
        <f>koulení!E145</f>
        <v>0</v>
      </c>
      <c r="F120">
        <f>koulení!F145</f>
        <v>0</v>
      </c>
      <c r="G120">
        <f>koulení!G145</f>
        <v>0</v>
      </c>
      <c r="H120">
        <f>koulení!H145</f>
        <v>0</v>
      </c>
      <c r="I120">
        <f>koulení!I145</f>
        <v>0</v>
      </c>
      <c r="J120">
        <f>koulení!J145</f>
        <v>0</v>
      </c>
      <c r="K120">
        <f>koulení!K145</f>
        <v>0</v>
      </c>
      <c r="L120">
        <f>koulení!L145</f>
        <v>0</v>
      </c>
      <c r="M120">
        <f>koulení!M145</f>
        <v>0</v>
      </c>
      <c r="N120" s="49">
        <f t="shared" si="0"/>
        <v>0</v>
      </c>
      <c r="O120" s="49">
        <f t="shared" si="1"/>
        <v>0</v>
      </c>
      <c r="P120" s="49">
        <f t="shared" si="2"/>
        <v>0</v>
      </c>
      <c r="Q120" s="49">
        <f t="shared" si="3"/>
        <v>0</v>
      </c>
      <c r="R120" s="49">
        <f t="shared" si="4"/>
        <v>0</v>
      </c>
    </row>
    <row r="121" spans="1:18" ht="12.75">
      <c r="A121" s="92">
        <f>koulení!A143</f>
        <v>112</v>
      </c>
      <c r="C121">
        <f>koulení!C148</f>
        <v>0</v>
      </c>
      <c r="D121">
        <f>koulení!D148</f>
        <v>0</v>
      </c>
      <c r="E121">
        <f>koulení!E148</f>
        <v>0</v>
      </c>
      <c r="F121">
        <f>koulení!F148</f>
        <v>0</v>
      </c>
      <c r="G121">
        <f>koulení!G148</f>
        <v>0</v>
      </c>
      <c r="H121">
        <f>koulení!H148</f>
        <v>0</v>
      </c>
      <c r="I121">
        <f>koulení!I148</f>
        <v>0</v>
      </c>
      <c r="J121">
        <f>koulení!J148</f>
        <v>0</v>
      </c>
      <c r="K121">
        <f>koulení!K148</f>
        <v>0</v>
      </c>
      <c r="L121">
        <f>koulení!L148</f>
        <v>0</v>
      </c>
      <c r="M121">
        <f>koulení!M148</f>
        <v>0</v>
      </c>
      <c r="N121" s="49">
        <f t="shared" si="0"/>
        <v>0</v>
      </c>
      <c r="O121" s="49">
        <f t="shared" si="1"/>
        <v>0</v>
      </c>
      <c r="P121" s="49">
        <f t="shared" si="2"/>
        <v>0</v>
      </c>
      <c r="Q121" s="49">
        <f t="shared" si="3"/>
        <v>0</v>
      </c>
      <c r="R121" s="49">
        <f t="shared" si="4"/>
        <v>0</v>
      </c>
    </row>
    <row r="122" spans="1:18" ht="12.75">
      <c r="A122" s="92">
        <f>koulení!A145</f>
        <v>113</v>
      </c>
      <c r="C122">
        <f>koulení!C130</f>
        <v>0</v>
      </c>
      <c r="D122">
        <f>koulení!D130</f>
        <v>0</v>
      </c>
      <c r="E122">
        <f>koulení!E130</f>
        <v>0</v>
      </c>
      <c r="F122">
        <f>koulení!F130</f>
        <v>0</v>
      </c>
      <c r="G122">
        <f>koulení!G130</f>
        <v>0</v>
      </c>
      <c r="H122">
        <f>koulení!H130</f>
        <v>0</v>
      </c>
      <c r="I122">
        <f>koulení!I130</f>
        <v>0</v>
      </c>
      <c r="J122">
        <f>koulení!J130</f>
        <v>0</v>
      </c>
      <c r="K122">
        <f>koulení!K130</f>
        <v>0</v>
      </c>
      <c r="L122">
        <f>koulení!L130</f>
        <v>0</v>
      </c>
      <c r="M122">
        <f>koulení!M130</f>
        <v>0</v>
      </c>
      <c r="N122" s="49">
        <f t="shared" si="0"/>
        <v>0</v>
      </c>
      <c r="O122" s="49">
        <f t="shared" si="1"/>
        <v>0</v>
      </c>
      <c r="P122" s="49">
        <f t="shared" si="2"/>
        <v>0</v>
      </c>
      <c r="Q122" s="49">
        <f t="shared" si="3"/>
        <v>0</v>
      </c>
      <c r="R122" s="49">
        <f t="shared" si="4"/>
        <v>0</v>
      </c>
    </row>
    <row r="123" spans="1:18" ht="12.75">
      <c r="A123" s="92">
        <f>koulení!A146</f>
        <v>114</v>
      </c>
      <c r="C123">
        <f>koulení!C132</f>
        <v>0</v>
      </c>
      <c r="D123">
        <f>koulení!D132</f>
        <v>0</v>
      </c>
      <c r="E123">
        <f>koulení!E132</f>
        <v>0</v>
      </c>
      <c r="F123">
        <f>koulení!F132</f>
        <v>0</v>
      </c>
      <c r="G123">
        <f>koulení!G132</f>
        <v>0</v>
      </c>
      <c r="H123">
        <f>koulení!H132</f>
        <v>0</v>
      </c>
      <c r="I123">
        <f>koulení!I132</f>
        <v>0</v>
      </c>
      <c r="J123">
        <f>koulení!J132</f>
        <v>0</v>
      </c>
      <c r="K123">
        <f>koulení!K132</f>
        <v>0</v>
      </c>
      <c r="L123">
        <f>koulení!L132</f>
        <v>0</v>
      </c>
      <c r="M123">
        <f>koulení!M132</f>
        <v>0</v>
      </c>
      <c r="N123" s="49">
        <f t="shared" si="0"/>
        <v>0</v>
      </c>
      <c r="O123" s="49">
        <f t="shared" si="1"/>
        <v>0</v>
      </c>
      <c r="P123" s="49">
        <f t="shared" si="2"/>
        <v>0</v>
      </c>
      <c r="Q123" s="49">
        <f t="shared" si="3"/>
        <v>0</v>
      </c>
      <c r="R123" s="49">
        <f t="shared" si="4"/>
        <v>0</v>
      </c>
    </row>
    <row r="124" spans="1:18" ht="12.75">
      <c r="A124" s="92">
        <f>koulení!A147</f>
        <v>115</v>
      </c>
      <c r="C124">
        <f>koulení!C147</f>
        <v>0</v>
      </c>
      <c r="D124">
        <f>koulení!D147</f>
        <v>0</v>
      </c>
      <c r="E124">
        <f>koulení!E147</f>
        <v>0</v>
      </c>
      <c r="F124">
        <f>koulení!F147</f>
        <v>0</v>
      </c>
      <c r="G124">
        <f>koulení!G147</f>
        <v>0</v>
      </c>
      <c r="H124">
        <f>koulení!H147</f>
        <v>0</v>
      </c>
      <c r="I124">
        <f>koulení!I147</f>
        <v>0</v>
      </c>
      <c r="J124">
        <f>koulení!J147</f>
        <v>0</v>
      </c>
      <c r="K124">
        <f>koulení!K147</f>
        <v>0</v>
      </c>
      <c r="L124">
        <f>koulení!L147</f>
        <v>0</v>
      </c>
      <c r="M124">
        <f>koulení!M147</f>
        <v>0</v>
      </c>
      <c r="N124" s="49">
        <f t="shared" si="0"/>
        <v>0</v>
      </c>
      <c r="O124" s="49">
        <f t="shared" si="1"/>
        <v>0</v>
      </c>
      <c r="P124" s="49">
        <f t="shared" si="2"/>
        <v>0</v>
      </c>
      <c r="Q124" s="49">
        <f t="shared" si="3"/>
        <v>0</v>
      </c>
      <c r="R124" s="49">
        <f t="shared" si="4"/>
        <v>0</v>
      </c>
    </row>
    <row r="125" spans="1:18" ht="12.75">
      <c r="A125" s="92">
        <f>koulení!A148</f>
        <v>116</v>
      </c>
      <c r="C125">
        <f>koulení!C131</f>
        <v>0</v>
      </c>
      <c r="D125">
        <f>koulení!D131</f>
        <v>0</v>
      </c>
      <c r="E125">
        <f>koulení!E131</f>
        <v>0</v>
      </c>
      <c r="F125">
        <f>koulení!F131</f>
        <v>0</v>
      </c>
      <c r="G125">
        <f>koulení!G131</f>
        <v>0</v>
      </c>
      <c r="H125">
        <f>koulení!H131</f>
        <v>0</v>
      </c>
      <c r="I125">
        <f>koulení!I131</f>
        <v>0</v>
      </c>
      <c r="J125">
        <f>koulení!J131</f>
        <v>0</v>
      </c>
      <c r="K125">
        <f>koulení!K131</f>
        <v>0</v>
      </c>
      <c r="L125">
        <f>koulení!L131</f>
        <v>0</v>
      </c>
      <c r="M125">
        <f>koulení!M131</f>
        <v>0</v>
      </c>
      <c r="N125" s="49">
        <f t="shared" si="0"/>
        <v>0</v>
      </c>
      <c r="O125" s="49">
        <f t="shared" si="1"/>
        <v>0</v>
      </c>
      <c r="P125" s="49">
        <f t="shared" si="2"/>
        <v>0</v>
      </c>
      <c r="Q125" s="49">
        <f t="shared" si="3"/>
        <v>0</v>
      </c>
      <c r="R125" s="49">
        <f t="shared" si="4"/>
        <v>0</v>
      </c>
    </row>
    <row r="126" spans="1:18" ht="12.75">
      <c r="A126" s="92">
        <f>koulení!A150</f>
        <v>117</v>
      </c>
      <c r="C126">
        <f>koulení!C150</f>
        <v>0</v>
      </c>
      <c r="D126">
        <f>koulení!D150</f>
        <v>0</v>
      </c>
      <c r="E126">
        <f>koulení!E150</f>
        <v>0</v>
      </c>
      <c r="F126">
        <f>koulení!F150</f>
        <v>0</v>
      </c>
      <c r="G126">
        <f>koulení!G150</f>
        <v>0</v>
      </c>
      <c r="H126">
        <f>koulení!H150</f>
        <v>0</v>
      </c>
      <c r="I126">
        <f>koulení!I150</f>
        <v>0</v>
      </c>
      <c r="J126">
        <f>koulení!J150</f>
        <v>0</v>
      </c>
      <c r="K126">
        <f>koulení!K150</f>
        <v>0</v>
      </c>
      <c r="L126">
        <f>koulení!L150</f>
        <v>0</v>
      </c>
      <c r="M126">
        <f>koulení!M150</f>
        <v>0</v>
      </c>
      <c r="N126" s="49">
        <f t="shared" si="0"/>
        <v>0</v>
      </c>
      <c r="O126" s="49">
        <f t="shared" si="1"/>
        <v>0</v>
      </c>
      <c r="P126" s="49">
        <f t="shared" si="2"/>
        <v>0</v>
      </c>
      <c r="Q126" s="49">
        <f t="shared" si="3"/>
        <v>0</v>
      </c>
      <c r="R126" s="49">
        <f t="shared" si="4"/>
        <v>0</v>
      </c>
    </row>
    <row r="127" spans="1:18" ht="12.75">
      <c r="A127" s="92">
        <f>koulení!A151</f>
        <v>118</v>
      </c>
      <c r="C127">
        <f>koulení!C151</f>
        <v>0</v>
      </c>
      <c r="D127">
        <f>koulení!D151</f>
        <v>0</v>
      </c>
      <c r="E127">
        <f>koulení!E151</f>
        <v>0</v>
      </c>
      <c r="F127">
        <f>koulení!F151</f>
        <v>0</v>
      </c>
      <c r="G127">
        <f>koulení!G151</f>
        <v>0</v>
      </c>
      <c r="H127">
        <f>koulení!H151</f>
        <v>0</v>
      </c>
      <c r="I127">
        <f>koulení!I151</f>
        <v>0</v>
      </c>
      <c r="J127">
        <f>koulení!J151</f>
        <v>0</v>
      </c>
      <c r="K127">
        <f>koulení!K151</f>
        <v>0</v>
      </c>
      <c r="L127">
        <f>koulení!L151</f>
        <v>0</v>
      </c>
      <c r="M127">
        <f>koulení!M151</f>
        <v>0</v>
      </c>
      <c r="N127" s="49">
        <f t="shared" si="0"/>
        <v>0</v>
      </c>
      <c r="O127" s="49">
        <f t="shared" si="1"/>
        <v>0</v>
      </c>
      <c r="P127" s="49">
        <f t="shared" si="2"/>
        <v>0</v>
      </c>
      <c r="Q127" s="49">
        <f t="shared" si="3"/>
        <v>0</v>
      </c>
      <c r="R127" s="49">
        <f t="shared" si="4"/>
        <v>0</v>
      </c>
    </row>
    <row r="128" spans="1:18" ht="12.75">
      <c r="A128" s="92">
        <f>koulení!A152</f>
        <v>119</v>
      </c>
      <c r="C128">
        <f>koulení!C152</f>
        <v>0</v>
      </c>
      <c r="D128">
        <f>koulení!D152</f>
        <v>0</v>
      </c>
      <c r="E128">
        <f>koulení!E152</f>
        <v>0</v>
      </c>
      <c r="F128">
        <f>koulení!F152</f>
        <v>0</v>
      </c>
      <c r="G128">
        <f>koulení!G152</f>
        <v>0</v>
      </c>
      <c r="H128">
        <f>koulení!H152</f>
        <v>0</v>
      </c>
      <c r="I128">
        <f>koulení!I152</f>
        <v>0</v>
      </c>
      <c r="J128">
        <f>koulení!J152</f>
        <v>0</v>
      </c>
      <c r="K128">
        <f>koulení!K152</f>
        <v>0</v>
      </c>
      <c r="L128">
        <f>koulení!L152</f>
        <v>0</v>
      </c>
      <c r="M128">
        <f>koulení!M152</f>
        <v>0</v>
      </c>
      <c r="N128" s="49">
        <f t="shared" si="0"/>
        <v>0</v>
      </c>
      <c r="O128" s="49">
        <f t="shared" si="1"/>
        <v>0</v>
      </c>
      <c r="P128" s="49">
        <f t="shared" si="2"/>
        <v>0</v>
      </c>
      <c r="Q128" s="49">
        <f t="shared" si="3"/>
        <v>0</v>
      </c>
      <c r="R128" s="49">
        <f t="shared" si="4"/>
        <v>0</v>
      </c>
    </row>
    <row r="129" spans="1:18" ht="12.75">
      <c r="A129" s="92">
        <f>koulení!A153</f>
        <v>120</v>
      </c>
      <c r="C129">
        <f>koulení!C153</f>
        <v>0</v>
      </c>
      <c r="D129">
        <f>koulení!D153</f>
        <v>0</v>
      </c>
      <c r="E129">
        <f>koulení!E153</f>
        <v>0</v>
      </c>
      <c r="F129">
        <f>koulení!F153</f>
        <v>0</v>
      </c>
      <c r="G129">
        <f>koulení!G153</f>
        <v>0</v>
      </c>
      <c r="H129">
        <f>koulení!H153</f>
        <v>0</v>
      </c>
      <c r="I129">
        <f>koulení!I153</f>
        <v>0</v>
      </c>
      <c r="J129">
        <f>koulení!J153</f>
        <v>0</v>
      </c>
      <c r="K129">
        <f>koulení!K153</f>
        <v>0</v>
      </c>
      <c r="L129">
        <f>koulení!L153</f>
        <v>0</v>
      </c>
      <c r="M129">
        <f>koulení!M153</f>
        <v>0</v>
      </c>
      <c r="N129" s="49">
        <f t="shared" si="0"/>
        <v>0</v>
      </c>
      <c r="O129" s="49">
        <f t="shared" si="1"/>
        <v>0</v>
      </c>
      <c r="P129" s="49">
        <f t="shared" si="2"/>
        <v>0</v>
      </c>
      <c r="Q129" s="49">
        <f t="shared" si="3"/>
        <v>0</v>
      </c>
      <c r="R129" s="49">
        <f t="shared" si="4"/>
        <v>0</v>
      </c>
    </row>
    <row r="130" spans="1:17" ht="12.75" hidden="1">
      <c r="A130" s="92">
        <f>koulení!A155</f>
        <v>121</v>
      </c>
      <c r="C130">
        <f>koulení!C155</f>
        <v>0</v>
      </c>
      <c r="D130">
        <f>koulení!D155</f>
        <v>0</v>
      </c>
      <c r="E130">
        <f>koulení!E155</f>
        <v>0</v>
      </c>
      <c r="F130">
        <f>koulení!F155</f>
        <v>0</v>
      </c>
      <c r="G130">
        <f>koulení!G155</f>
        <v>0</v>
      </c>
      <c r="H130">
        <f>koulení!H155</f>
        <v>0</v>
      </c>
      <c r="I130">
        <f>koulení!I155</f>
        <v>0</v>
      </c>
      <c r="J130">
        <f>koulení!J155</f>
        <v>0</v>
      </c>
      <c r="K130">
        <f>koulení!K155</f>
        <v>0</v>
      </c>
      <c r="L130">
        <f>koulení!L155</f>
        <v>0</v>
      </c>
      <c r="M130">
        <f>koulení!M155</f>
        <v>0</v>
      </c>
      <c r="N130" s="49">
        <f aca="true" t="shared" si="5" ref="N130:N141">IF(D130&gt;I130,D130,I130)</f>
        <v>0</v>
      </c>
      <c r="O130" s="49">
        <f aca="true" t="shared" si="6" ref="O130:O141">IF(E130&gt;J130,E130,J130)</f>
        <v>0</v>
      </c>
      <c r="P130" s="49">
        <f aca="true" t="shared" si="7" ref="P130:P141">IF(F130&gt;K130,F130,K130)</f>
        <v>0</v>
      </c>
      <c r="Q130" s="49">
        <f aca="true" t="shared" si="8" ref="Q130:Q139">1+Q129</f>
        <v>1</v>
      </c>
    </row>
    <row r="131" spans="1:17" ht="12.75" hidden="1">
      <c r="A131" s="92">
        <f>koulení!A156</f>
        <v>122</v>
      </c>
      <c r="C131">
        <f>koulení!C156</f>
        <v>0</v>
      </c>
      <c r="D131">
        <f>koulení!D156</f>
        <v>0</v>
      </c>
      <c r="E131">
        <f>koulení!E156</f>
        <v>0</v>
      </c>
      <c r="F131">
        <f>koulení!F156</f>
        <v>0</v>
      </c>
      <c r="G131">
        <f>koulení!G156</f>
        <v>0</v>
      </c>
      <c r="H131">
        <f>koulení!H156</f>
        <v>0</v>
      </c>
      <c r="I131">
        <f>koulení!I156</f>
        <v>0</v>
      </c>
      <c r="J131">
        <f>koulení!J156</f>
        <v>0</v>
      </c>
      <c r="K131">
        <f>koulení!K156</f>
        <v>0</v>
      </c>
      <c r="L131">
        <f>koulení!L156</f>
        <v>0</v>
      </c>
      <c r="M131">
        <f>koulení!M156</f>
        <v>0</v>
      </c>
      <c r="N131" s="49">
        <f t="shared" si="5"/>
        <v>0</v>
      </c>
      <c r="O131" s="49">
        <f t="shared" si="6"/>
        <v>0</v>
      </c>
      <c r="P131" s="49">
        <f t="shared" si="7"/>
        <v>0</v>
      </c>
      <c r="Q131" s="49">
        <f t="shared" si="8"/>
        <v>2</v>
      </c>
    </row>
    <row r="132" spans="1:17" ht="12.75" hidden="1">
      <c r="A132" s="92">
        <f>koulení!A157</f>
        <v>123</v>
      </c>
      <c r="C132">
        <f>koulení!C157</f>
        <v>0</v>
      </c>
      <c r="D132">
        <f>koulení!D157</f>
        <v>0</v>
      </c>
      <c r="E132">
        <f>koulení!E157</f>
        <v>0</v>
      </c>
      <c r="F132">
        <f>koulení!F157</f>
        <v>0</v>
      </c>
      <c r="G132">
        <f>koulení!G157</f>
        <v>0</v>
      </c>
      <c r="H132">
        <f>koulení!H157</f>
        <v>0</v>
      </c>
      <c r="I132">
        <f>koulení!I157</f>
        <v>0</v>
      </c>
      <c r="J132">
        <f>koulení!J157</f>
        <v>0</v>
      </c>
      <c r="K132">
        <f>koulení!K157</f>
        <v>0</v>
      </c>
      <c r="L132">
        <f>koulení!L157</f>
        <v>0</v>
      </c>
      <c r="M132">
        <f>koulení!M157</f>
        <v>0</v>
      </c>
      <c r="N132" s="49">
        <f t="shared" si="5"/>
        <v>0</v>
      </c>
      <c r="O132" s="49">
        <f t="shared" si="6"/>
        <v>0</v>
      </c>
      <c r="P132" s="49">
        <f t="shared" si="7"/>
        <v>0</v>
      </c>
      <c r="Q132" s="49">
        <f t="shared" si="8"/>
        <v>3</v>
      </c>
    </row>
    <row r="133" spans="1:17" ht="12.75" hidden="1">
      <c r="A133" s="92">
        <f>koulení!A158</f>
        <v>124</v>
      </c>
      <c r="C133">
        <f>koulení!C158</f>
        <v>0</v>
      </c>
      <c r="D133">
        <f>koulení!D158</f>
        <v>0</v>
      </c>
      <c r="E133">
        <f>koulení!E158</f>
        <v>0</v>
      </c>
      <c r="F133">
        <f>koulení!F158</f>
        <v>0</v>
      </c>
      <c r="G133">
        <f>koulení!G158</f>
        <v>0</v>
      </c>
      <c r="H133">
        <f>koulení!H158</f>
        <v>0</v>
      </c>
      <c r="I133">
        <f>koulení!I158</f>
        <v>0</v>
      </c>
      <c r="J133">
        <f>koulení!J158</f>
        <v>0</v>
      </c>
      <c r="K133">
        <f>koulení!K158</f>
        <v>0</v>
      </c>
      <c r="L133">
        <f>koulení!L158</f>
        <v>0</v>
      </c>
      <c r="M133">
        <f>koulení!M158</f>
        <v>0</v>
      </c>
      <c r="N133" s="49">
        <f t="shared" si="5"/>
        <v>0</v>
      </c>
      <c r="O133" s="49">
        <f t="shared" si="6"/>
        <v>0</v>
      </c>
      <c r="P133" s="49">
        <f t="shared" si="7"/>
        <v>0</v>
      </c>
      <c r="Q133" s="49">
        <f t="shared" si="8"/>
        <v>4</v>
      </c>
    </row>
    <row r="134" spans="1:17" ht="12.75" hidden="1">
      <c r="A134" s="92">
        <f>koulení!A160</f>
        <v>125</v>
      </c>
      <c r="C134">
        <f>koulení!C160</f>
        <v>0</v>
      </c>
      <c r="D134">
        <f>koulení!D160</f>
        <v>0</v>
      </c>
      <c r="E134">
        <f>koulení!E160</f>
        <v>0</v>
      </c>
      <c r="F134">
        <f>koulení!F160</f>
        <v>0</v>
      </c>
      <c r="G134">
        <f>koulení!G160</f>
        <v>0</v>
      </c>
      <c r="H134">
        <f>koulení!H160</f>
        <v>0</v>
      </c>
      <c r="I134">
        <f>koulení!I160</f>
        <v>0</v>
      </c>
      <c r="J134">
        <f>koulení!J160</f>
        <v>0</v>
      </c>
      <c r="K134">
        <f>koulení!K160</f>
        <v>0</v>
      </c>
      <c r="L134">
        <f>koulení!L160</f>
        <v>0</v>
      </c>
      <c r="M134">
        <f>koulení!M160</f>
        <v>0</v>
      </c>
      <c r="N134" s="49">
        <f t="shared" si="5"/>
        <v>0</v>
      </c>
      <c r="O134" s="49">
        <f t="shared" si="6"/>
        <v>0</v>
      </c>
      <c r="P134" s="49">
        <f t="shared" si="7"/>
        <v>0</v>
      </c>
      <c r="Q134" s="49">
        <f t="shared" si="8"/>
        <v>5</v>
      </c>
    </row>
    <row r="135" spans="1:17" ht="12.75" hidden="1">
      <c r="A135" s="92">
        <f>koulení!A161</f>
        <v>126</v>
      </c>
      <c r="C135">
        <f>koulení!C161</f>
        <v>0</v>
      </c>
      <c r="D135">
        <f>koulení!D161</f>
        <v>0</v>
      </c>
      <c r="E135">
        <f>koulení!E161</f>
        <v>0</v>
      </c>
      <c r="F135">
        <f>koulení!F161</f>
        <v>0</v>
      </c>
      <c r="G135">
        <f>koulení!G161</f>
        <v>0</v>
      </c>
      <c r="H135">
        <f>koulení!H161</f>
        <v>0</v>
      </c>
      <c r="I135">
        <f>koulení!I161</f>
        <v>0</v>
      </c>
      <c r="J135">
        <f>koulení!J161</f>
        <v>0</v>
      </c>
      <c r="K135">
        <f>koulení!K161</f>
        <v>0</v>
      </c>
      <c r="L135">
        <f>koulení!L161</f>
        <v>0</v>
      </c>
      <c r="M135">
        <f>koulení!M161</f>
        <v>0</v>
      </c>
      <c r="N135" s="49">
        <f t="shared" si="5"/>
        <v>0</v>
      </c>
      <c r="O135" s="49">
        <f t="shared" si="6"/>
        <v>0</v>
      </c>
      <c r="P135" s="49">
        <f t="shared" si="7"/>
        <v>0</v>
      </c>
      <c r="Q135" s="49">
        <f t="shared" si="8"/>
        <v>6</v>
      </c>
    </row>
    <row r="136" spans="1:17" ht="12.75" hidden="1">
      <c r="A136" s="92">
        <f>koulení!A162</f>
        <v>127</v>
      </c>
      <c r="C136">
        <f>koulení!C162</f>
        <v>0</v>
      </c>
      <c r="D136">
        <f>koulení!D162</f>
        <v>0</v>
      </c>
      <c r="E136">
        <f>koulení!E162</f>
        <v>0</v>
      </c>
      <c r="F136">
        <f>koulení!F162</f>
        <v>0</v>
      </c>
      <c r="G136">
        <f>koulení!G162</f>
        <v>0</v>
      </c>
      <c r="H136">
        <f>koulení!H162</f>
        <v>0</v>
      </c>
      <c r="I136">
        <f>koulení!I162</f>
        <v>0</v>
      </c>
      <c r="J136">
        <f>koulení!J162</f>
        <v>0</v>
      </c>
      <c r="K136">
        <f>koulení!K162</f>
        <v>0</v>
      </c>
      <c r="L136">
        <f>koulení!L162</f>
        <v>0</v>
      </c>
      <c r="M136">
        <f>koulení!M162</f>
        <v>0</v>
      </c>
      <c r="N136" s="49">
        <f t="shared" si="5"/>
        <v>0</v>
      </c>
      <c r="O136" s="49">
        <f t="shared" si="6"/>
        <v>0</v>
      </c>
      <c r="P136" s="49">
        <f t="shared" si="7"/>
        <v>0</v>
      </c>
      <c r="Q136" s="49">
        <f t="shared" si="8"/>
        <v>7</v>
      </c>
    </row>
    <row r="137" spans="1:17" ht="12.75" hidden="1">
      <c r="A137" s="92">
        <f>koulení!A163</f>
        <v>128</v>
      </c>
      <c r="C137">
        <f>koulení!C163</f>
        <v>0</v>
      </c>
      <c r="D137">
        <f>koulení!D163</f>
        <v>0</v>
      </c>
      <c r="E137">
        <f>koulení!E163</f>
        <v>0</v>
      </c>
      <c r="F137">
        <f>koulení!F163</f>
        <v>0</v>
      </c>
      <c r="G137">
        <f>koulení!G163</f>
        <v>0</v>
      </c>
      <c r="H137">
        <f>koulení!H163</f>
        <v>0</v>
      </c>
      <c r="I137">
        <f>koulení!I163</f>
        <v>0</v>
      </c>
      <c r="J137">
        <f>koulení!J163</f>
        <v>0</v>
      </c>
      <c r="K137">
        <f>koulení!K163</f>
        <v>0</v>
      </c>
      <c r="L137">
        <f>koulení!L163</f>
        <v>0</v>
      </c>
      <c r="M137">
        <f>koulení!M163</f>
        <v>0</v>
      </c>
      <c r="N137" s="49">
        <f t="shared" si="5"/>
        <v>0</v>
      </c>
      <c r="O137" s="49">
        <f t="shared" si="6"/>
        <v>0</v>
      </c>
      <c r="P137" s="49">
        <f t="shared" si="7"/>
        <v>0</v>
      </c>
      <c r="Q137" s="49">
        <f t="shared" si="8"/>
        <v>8</v>
      </c>
    </row>
    <row r="138" spans="1:17" ht="12.75" hidden="1">
      <c r="A138" s="92">
        <f>koulení!A165</f>
        <v>129</v>
      </c>
      <c r="C138">
        <f>koulení!C165</f>
        <v>0</v>
      </c>
      <c r="D138">
        <f>koulení!D165</f>
        <v>0</v>
      </c>
      <c r="E138">
        <f>koulení!E165</f>
        <v>0</v>
      </c>
      <c r="F138">
        <f>koulení!F165</f>
        <v>0</v>
      </c>
      <c r="G138">
        <f>koulení!G165</f>
        <v>0</v>
      </c>
      <c r="H138">
        <f>koulení!H165</f>
        <v>0</v>
      </c>
      <c r="I138">
        <f>koulení!I165</f>
        <v>0</v>
      </c>
      <c r="J138">
        <f>koulení!J165</f>
        <v>0</v>
      </c>
      <c r="K138">
        <f>koulení!K165</f>
        <v>0</v>
      </c>
      <c r="L138">
        <f>koulení!L165</f>
        <v>0</v>
      </c>
      <c r="M138">
        <f>koulení!M165</f>
        <v>0</v>
      </c>
      <c r="N138" s="49">
        <f t="shared" si="5"/>
        <v>0</v>
      </c>
      <c r="O138" s="49">
        <f t="shared" si="6"/>
        <v>0</v>
      </c>
      <c r="P138" s="49">
        <f t="shared" si="7"/>
        <v>0</v>
      </c>
      <c r="Q138" s="49">
        <f t="shared" si="8"/>
        <v>9</v>
      </c>
    </row>
    <row r="139" spans="1:17" ht="12.75" hidden="1">
      <c r="A139" s="92">
        <f>koulení!A166</f>
        <v>130</v>
      </c>
      <c r="C139">
        <f>koulení!C166</f>
        <v>0</v>
      </c>
      <c r="D139">
        <f>koulení!D166</f>
        <v>0</v>
      </c>
      <c r="E139">
        <f>koulení!E166</f>
        <v>0</v>
      </c>
      <c r="F139">
        <f>koulení!F166</f>
        <v>0</v>
      </c>
      <c r="G139">
        <f>koulení!G166</f>
        <v>0</v>
      </c>
      <c r="H139">
        <f>koulení!H166</f>
        <v>0</v>
      </c>
      <c r="I139">
        <f>koulení!I166</f>
        <v>0</v>
      </c>
      <c r="J139">
        <f>koulení!J166</f>
        <v>0</v>
      </c>
      <c r="K139">
        <f>koulení!K166</f>
        <v>0</v>
      </c>
      <c r="L139">
        <f>koulení!L166</f>
        <v>0</v>
      </c>
      <c r="M139">
        <f>koulení!M166</f>
        <v>0</v>
      </c>
      <c r="N139" s="49">
        <f t="shared" si="5"/>
        <v>0</v>
      </c>
      <c r="O139" s="49">
        <f t="shared" si="6"/>
        <v>0</v>
      </c>
      <c r="P139" s="49">
        <f t="shared" si="7"/>
        <v>0</v>
      </c>
      <c r="Q139" s="49">
        <f t="shared" si="8"/>
        <v>10</v>
      </c>
    </row>
    <row r="140" spans="1:17" ht="12.75" hidden="1">
      <c r="A140" s="92">
        <f>koulení!A167</f>
        <v>131</v>
      </c>
      <c r="C140">
        <f>koulení!C167</f>
        <v>0</v>
      </c>
      <c r="D140">
        <f>koulení!D167</f>
        <v>0</v>
      </c>
      <c r="E140">
        <f>koulení!E167</f>
        <v>0</v>
      </c>
      <c r="F140">
        <f>koulení!F167</f>
        <v>0</v>
      </c>
      <c r="G140">
        <f>koulení!G167</f>
        <v>0</v>
      </c>
      <c r="H140">
        <f>koulení!H167</f>
        <v>0</v>
      </c>
      <c r="I140">
        <f>koulení!I167</f>
        <v>0</v>
      </c>
      <c r="J140">
        <f>koulení!J167</f>
        <v>0</v>
      </c>
      <c r="K140">
        <f>koulení!K167</f>
        <v>0</v>
      </c>
      <c r="L140">
        <f>koulení!L167</f>
        <v>0</v>
      </c>
      <c r="M140">
        <f>koulení!M167</f>
        <v>0</v>
      </c>
      <c r="N140" s="49">
        <f t="shared" si="5"/>
        <v>0</v>
      </c>
      <c r="O140" s="49">
        <f t="shared" si="6"/>
        <v>0</v>
      </c>
      <c r="P140" s="49">
        <f t="shared" si="7"/>
        <v>0</v>
      </c>
      <c r="Q140" s="49">
        <f aca="true" t="shared" si="9" ref="Q140:Q169">1+Q139</f>
        <v>11</v>
      </c>
    </row>
    <row r="141" spans="1:17" ht="12.75" hidden="1">
      <c r="A141" s="92">
        <f>koulení!A168</f>
        <v>132</v>
      </c>
      <c r="C141">
        <f>koulení!C168</f>
        <v>0</v>
      </c>
      <c r="D141">
        <f>koulení!D168</f>
        <v>0</v>
      </c>
      <c r="E141">
        <f>koulení!E168</f>
        <v>0</v>
      </c>
      <c r="F141">
        <f>koulení!F168</f>
        <v>0</v>
      </c>
      <c r="G141">
        <f>koulení!G168</f>
        <v>0</v>
      </c>
      <c r="H141">
        <f>koulení!H168</f>
        <v>0</v>
      </c>
      <c r="I141">
        <f>koulení!I168</f>
        <v>0</v>
      </c>
      <c r="J141">
        <f>koulení!J168</f>
        <v>0</v>
      </c>
      <c r="K141">
        <f>koulení!K168</f>
        <v>0</v>
      </c>
      <c r="L141">
        <f>koulení!L168</f>
        <v>0</v>
      </c>
      <c r="M141">
        <f>koulení!M168</f>
        <v>0</v>
      </c>
      <c r="N141" s="49">
        <f t="shared" si="5"/>
        <v>0</v>
      </c>
      <c r="O141" s="49">
        <f t="shared" si="6"/>
        <v>0</v>
      </c>
      <c r="P141" s="49">
        <f t="shared" si="7"/>
        <v>0</v>
      </c>
      <c r="Q141" s="49">
        <f t="shared" si="9"/>
        <v>12</v>
      </c>
    </row>
    <row r="142" spans="1:17" ht="12.75" hidden="1">
      <c r="A142" s="92">
        <f>koulení!A170</f>
        <v>133</v>
      </c>
      <c r="C142">
        <f>koulení!C170</f>
        <v>0</v>
      </c>
      <c r="D142">
        <f>koulení!D170</f>
        <v>0</v>
      </c>
      <c r="E142">
        <f>koulení!E170</f>
        <v>0</v>
      </c>
      <c r="F142">
        <f>koulení!F170</f>
        <v>0</v>
      </c>
      <c r="G142">
        <f>koulení!G170</f>
        <v>0</v>
      </c>
      <c r="H142">
        <f>koulení!H170</f>
        <v>0</v>
      </c>
      <c r="I142">
        <f>koulení!I170</f>
        <v>0</v>
      </c>
      <c r="J142">
        <f>koulení!J170</f>
        <v>0</v>
      </c>
      <c r="K142">
        <f>koulení!K170</f>
        <v>0</v>
      </c>
      <c r="L142">
        <f>koulení!L170</f>
        <v>0</v>
      </c>
      <c r="M142">
        <f>koulení!M170</f>
        <v>0</v>
      </c>
      <c r="N142" s="49">
        <f aca="true" t="shared" si="10" ref="N142:N169">IF(D142&gt;I142,D142,I142)</f>
        <v>0</v>
      </c>
      <c r="O142" s="49">
        <f aca="true" t="shared" si="11" ref="O142:O169">IF(E142&gt;J142,E142,J142)</f>
        <v>0</v>
      </c>
      <c r="P142" s="49">
        <f aca="true" t="shared" si="12" ref="P142:P169">IF(F142&gt;K142,F142,K142)</f>
        <v>0</v>
      </c>
      <c r="Q142" s="49">
        <f t="shared" si="9"/>
        <v>13</v>
      </c>
    </row>
    <row r="143" spans="1:17" ht="12.75" hidden="1">
      <c r="A143" s="92">
        <f>koulení!A171</f>
        <v>134</v>
      </c>
      <c r="C143">
        <f>koulení!C171</f>
        <v>0</v>
      </c>
      <c r="D143">
        <f>koulení!D171</f>
        <v>0</v>
      </c>
      <c r="E143">
        <f>koulení!E171</f>
        <v>0</v>
      </c>
      <c r="F143">
        <f>koulení!F171</f>
        <v>0</v>
      </c>
      <c r="G143">
        <f>koulení!G171</f>
        <v>0</v>
      </c>
      <c r="H143">
        <f>koulení!H171</f>
        <v>0</v>
      </c>
      <c r="I143">
        <f>koulení!I171</f>
        <v>0</v>
      </c>
      <c r="J143">
        <f>koulení!J171</f>
        <v>0</v>
      </c>
      <c r="K143">
        <f>koulení!K171</f>
        <v>0</v>
      </c>
      <c r="L143">
        <f>koulení!L171</f>
        <v>0</v>
      </c>
      <c r="M143">
        <f>koulení!M171</f>
        <v>0</v>
      </c>
      <c r="N143" s="49">
        <f t="shared" si="10"/>
        <v>0</v>
      </c>
      <c r="O143" s="49">
        <f t="shared" si="11"/>
        <v>0</v>
      </c>
      <c r="P143" s="49">
        <f t="shared" si="12"/>
        <v>0</v>
      </c>
      <c r="Q143" s="49">
        <f t="shared" si="9"/>
        <v>14</v>
      </c>
    </row>
    <row r="144" spans="1:17" ht="12.75" hidden="1">
      <c r="A144" s="92">
        <f>koulení!A172</f>
        <v>135</v>
      </c>
      <c r="C144">
        <f>koulení!C172</f>
        <v>0</v>
      </c>
      <c r="D144">
        <f>koulení!D172</f>
        <v>0</v>
      </c>
      <c r="E144">
        <f>koulení!E172</f>
        <v>0</v>
      </c>
      <c r="F144">
        <f>koulení!F172</f>
        <v>0</v>
      </c>
      <c r="G144">
        <f>koulení!G172</f>
        <v>0</v>
      </c>
      <c r="H144">
        <f>koulení!H172</f>
        <v>0</v>
      </c>
      <c r="I144">
        <f>koulení!I172</f>
        <v>0</v>
      </c>
      <c r="J144">
        <f>koulení!J172</f>
        <v>0</v>
      </c>
      <c r="K144">
        <f>koulení!K172</f>
        <v>0</v>
      </c>
      <c r="L144">
        <f>koulení!L172</f>
        <v>0</v>
      </c>
      <c r="M144">
        <f>koulení!M172</f>
        <v>0</v>
      </c>
      <c r="N144" s="49">
        <f t="shared" si="10"/>
        <v>0</v>
      </c>
      <c r="O144" s="49">
        <f t="shared" si="11"/>
        <v>0</v>
      </c>
      <c r="P144" s="49">
        <f t="shared" si="12"/>
        <v>0</v>
      </c>
      <c r="Q144" s="49">
        <f t="shared" si="9"/>
        <v>15</v>
      </c>
    </row>
    <row r="145" spans="1:17" ht="12.75" hidden="1">
      <c r="A145" s="92">
        <f>koulení!A173</f>
        <v>136</v>
      </c>
      <c r="C145">
        <f>koulení!C173</f>
        <v>0</v>
      </c>
      <c r="D145">
        <f>koulení!D173</f>
        <v>0</v>
      </c>
      <c r="E145">
        <f>koulení!E173</f>
        <v>0</v>
      </c>
      <c r="F145">
        <f>koulení!F173</f>
        <v>0</v>
      </c>
      <c r="G145">
        <f>koulení!G173</f>
        <v>0</v>
      </c>
      <c r="H145">
        <f>koulení!H173</f>
        <v>0</v>
      </c>
      <c r="I145">
        <f>koulení!I173</f>
        <v>0</v>
      </c>
      <c r="J145">
        <f>koulení!J173</f>
        <v>0</v>
      </c>
      <c r="K145">
        <f>koulení!K173</f>
        <v>0</v>
      </c>
      <c r="L145">
        <f>koulení!L173</f>
        <v>0</v>
      </c>
      <c r="M145">
        <f>koulení!M173</f>
        <v>0</v>
      </c>
      <c r="N145" s="49">
        <f t="shared" si="10"/>
        <v>0</v>
      </c>
      <c r="O145" s="49">
        <f t="shared" si="11"/>
        <v>0</v>
      </c>
      <c r="P145" s="49">
        <f t="shared" si="12"/>
        <v>0</v>
      </c>
      <c r="Q145" s="49">
        <f t="shared" si="9"/>
        <v>16</v>
      </c>
    </row>
    <row r="146" spans="1:17" ht="12.75" hidden="1">
      <c r="A146" s="92">
        <f>koulení!A175</f>
        <v>137</v>
      </c>
      <c r="C146">
        <f>koulení!C175</f>
        <v>0</v>
      </c>
      <c r="D146">
        <f>koulení!D175</f>
        <v>0</v>
      </c>
      <c r="E146">
        <f>koulení!E175</f>
        <v>0</v>
      </c>
      <c r="F146">
        <f>koulení!F175</f>
        <v>0</v>
      </c>
      <c r="G146">
        <f>koulení!G175</f>
        <v>0</v>
      </c>
      <c r="H146">
        <f>koulení!H175</f>
        <v>0</v>
      </c>
      <c r="I146">
        <f>koulení!I175</f>
        <v>0</v>
      </c>
      <c r="J146">
        <f>koulení!J175</f>
        <v>0</v>
      </c>
      <c r="K146">
        <f>koulení!K175</f>
        <v>0</v>
      </c>
      <c r="L146">
        <f>koulení!L175</f>
        <v>0</v>
      </c>
      <c r="M146">
        <f>koulení!M175</f>
        <v>0</v>
      </c>
      <c r="N146" s="49">
        <f t="shared" si="10"/>
        <v>0</v>
      </c>
      <c r="O146" s="49">
        <f t="shared" si="11"/>
        <v>0</v>
      </c>
      <c r="P146" s="49">
        <f t="shared" si="12"/>
        <v>0</v>
      </c>
      <c r="Q146" s="49">
        <f t="shared" si="9"/>
        <v>17</v>
      </c>
    </row>
    <row r="147" spans="1:17" ht="12.75" hidden="1">
      <c r="A147" s="92">
        <f>koulení!A176</f>
        <v>138</v>
      </c>
      <c r="C147">
        <f>koulení!C176</f>
        <v>0</v>
      </c>
      <c r="D147">
        <f>koulení!D176</f>
        <v>0</v>
      </c>
      <c r="E147">
        <f>koulení!E176</f>
        <v>0</v>
      </c>
      <c r="F147">
        <f>koulení!F176</f>
        <v>0</v>
      </c>
      <c r="G147">
        <f>koulení!G176</f>
        <v>0</v>
      </c>
      <c r="H147">
        <f>koulení!H176</f>
        <v>0</v>
      </c>
      <c r="I147">
        <f>koulení!I176</f>
        <v>0</v>
      </c>
      <c r="J147">
        <f>koulení!J176</f>
        <v>0</v>
      </c>
      <c r="K147">
        <f>koulení!K176</f>
        <v>0</v>
      </c>
      <c r="L147">
        <f>koulení!L176</f>
        <v>0</v>
      </c>
      <c r="M147">
        <f>koulení!M176</f>
        <v>0</v>
      </c>
      <c r="N147" s="49">
        <f t="shared" si="10"/>
        <v>0</v>
      </c>
      <c r="O147" s="49">
        <f t="shared" si="11"/>
        <v>0</v>
      </c>
      <c r="P147" s="49">
        <f t="shared" si="12"/>
        <v>0</v>
      </c>
      <c r="Q147" s="49">
        <f t="shared" si="9"/>
        <v>18</v>
      </c>
    </row>
    <row r="148" spans="1:17" ht="12.75" hidden="1">
      <c r="A148" s="92">
        <f>koulení!A177</f>
        <v>139</v>
      </c>
      <c r="C148">
        <f>koulení!C177</f>
        <v>0</v>
      </c>
      <c r="D148">
        <f>koulení!D177</f>
        <v>0</v>
      </c>
      <c r="E148">
        <f>koulení!E177</f>
        <v>0</v>
      </c>
      <c r="F148">
        <f>koulení!F177</f>
        <v>0</v>
      </c>
      <c r="G148">
        <f>koulení!G177</f>
        <v>0</v>
      </c>
      <c r="H148">
        <f>koulení!H177</f>
        <v>0</v>
      </c>
      <c r="I148">
        <f>koulení!I177</f>
        <v>0</v>
      </c>
      <c r="J148">
        <f>koulení!J177</f>
        <v>0</v>
      </c>
      <c r="K148">
        <f>koulení!K177</f>
        <v>0</v>
      </c>
      <c r="L148">
        <f>koulení!L177</f>
        <v>0</v>
      </c>
      <c r="M148">
        <f>koulení!M177</f>
        <v>0</v>
      </c>
      <c r="N148" s="49">
        <f t="shared" si="10"/>
        <v>0</v>
      </c>
      <c r="O148" s="49">
        <f t="shared" si="11"/>
        <v>0</v>
      </c>
      <c r="P148" s="49">
        <f t="shared" si="12"/>
        <v>0</v>
      </c>
      <c r="Q148" s="49">
        <f t="shared" si="9"/>
        <v>19</v>
      </c>
    </row>
    <row r="149" spans="1:17" ht="12.75" hidden="1">
      <c r="A149" s="92">
        <f>koulení!A178</f>
        <v>140</v>
      </c>
      <c r="C149">
        <f>koulení!C178</f>
        <v>0</v>
      </c>
      <c r="D149">
        <f>koulení!D178</f>
        <v>0</v>
      </c>
      <c r="E149">
        <f>koulení!E178</f>
        <v>0</v>
      </c>
      <c r="F149">
        <f>koulení!F178</f>
        <v>0</v>
      </c>
      <c r="G149">
        <f>koulení!G178</f>
        <v>0</v>
      </c>
      <c r="H149">
        <f>koulení!H178</f>
        <v>0</v>
      </c>
      <c r="I149">
        <f>koulení!I178</f>
        <v>0</v>
      </c>
      <c r="J149">
        <f>koulení!J178</f>
        <v>0</v>
      </c>
      <c r="K149">
        <f>koulení!K178</f>
        <v>0</v>
      </c>
      <c r="L149">
        <f>koulení!L178</f>
        <v>0</v>
      </c>
      <c r="M149">
        <f>koulení!M178</f>
        <v>0</v>
      </c>
      <c r="N149" s="49">
        <f t="shared" si="10"/>
        <v>0</v>
      </c>
      <c r="O149" s="49">
        <f t="shared" si="11"/>
        <v>0</v>
      </c>
      <c r="P149" s="49">
        <f t="shared" si="12"/>
        <v>0</v>
      </c>
      <c r="Q149" s="49">
        <f t="shared" si="9"/>
        <v>20</v>
      </c>
    </row>
    <row r="150" spans="1:17" ht="12.75" hidden="1">
      <c r="A150" s="92">
        <f>koulení!A180</f>
        <v>141</v>
      </c>
      <c r="C150">
        <f>koulení!C180</f>
        <v>0</v>
      </c>
      <c r="D150">
        <f>koulení!D180</f>
        <v>0</v>
      </c>
      <c r="E150">
        <f>koulení!E180</f>
        <v>0</v>
      </c>
      <c r="F150">
        <f>koulení!F180</f>
        <v>0</v>
      </c>
      <c r="G150">
        <f>koulení!G180</f>
        <v>0</v>
      </c>
      <c r="H150">
        <f>koulení!H180</f>
        <v>0</v>
      </c>
      <c r="I150">
        <f>koulení!I180</f>
        <v>0</v>
      </c>
      <c r="J150">
        <f>koulení!J180</f>
        <v>0</v>
      </c>
      <c r="K150">
        <f>koulení!K180</f>
        <v>0</v>
      </c>
      <c r="L150">
        <f>koulení!L180</f>
        <v>0</v>
      </c>
      <c r="M150">
        <f>koulení!M180</f>
        <v>0</v>
      </c>
      <c r="N150" s="49">
        <f t="shared" si="10"/>
        <v>0</v>
      </c>
      <c r="O150" s="49">
        <f t="shared" si="11"/>
        <v>0</v>
      </c>
      <c r="P150" s="49">
        <f t="shared" si="12"/>
        <v>0</v>
      </c>
      <c r="Q150" s="49">
        <f t="shared" si="9"/>
        <v>21</v>
      </c>
    </row>
    <row r="151" spans="1:17" ht="12.75" hidden="1">
      <c r="A151" s="92">
        <f>koulení!A181</f>
        <v>142</v>
      </c>
      <c r="C151">
        <f>koulení!C181</f>
        <v>0</v>
      </c>
      <c r="D151">
        <f>koulení!D181</f>
        <v>0</v>
      </c>
      <c r="E151">
        <f>koulení!E181</f>
        <v>0</v>
      </c>
      <c r="F151">
        <f>koulení!F181</f>
        <v>0</v>
      </c>
      <c r="G151">
        <f>koulení!G181</f>
        <v>0</v>
      </c>
      <c r="H151">
        <f>koulení!H181</f>
        <v>0</v>
      </c>
      <c r="I151">
        <f>koulení!I181</f>
        <v>0</v>
      </c>
      <c r="J151">
        <f>koulení!J181</f>
        <v>0</v>
      </c>
      <c r="K151">
        <f>koulení!K181</f>
        <v>0</v>
      </c>
      <c r="L151">
        <f>koulení!L181</f>
        <v>0</v>
      </c>
      <c r="M151">
        <f>koulení!M181</f>
        <v>0</v>
      </c>
      <c r="N151" s="49">
        <f t="shared" si="10"/>
        <v>0</v>
      </c>
      <c r="O151" s="49">
        <f t="shared" si="11"/>
        <v>0</v>
      </c>
      <c r="P151" s="49">
        <f t="shared" si="12"/>
        <v>0</v>
      </c>
      <c r="Q151" s="49">
        <f t="shared" si="9"/>
        <v>22</v>
      </c>
    </row>
    <row r="152" spans="1:17" ht="12.75" hidden="1">
      <c r="A152" s="92">
        <f>koulení!A182</f>
        <v>143</v>
      </c>
      <c r="C152">
        <f>koulení!C182</f>
        <v>0</v>
      </c>
      <c r="D152">
        <f>koulení!D182</f>
        <v>0</v>
      </c>
      <c r="E152">
        <f>koulení!E182</f>
        <v>0</v>
      </c>
      <c r="F152">
        <f>koulení!F182</f>
        <v>0</v>
      </c>
      <c r="G152">
        <f>koulení!G182</f>
        <v>0</v>
      </c>
      <c r="H152">
        <f>koulení!H182</f>
        <v>0</v>
      </c>
      <c r="I152">
        <f>koulení!I182</f>
        <v>0</v>
      </c>
      <c r="J152">
        <f>koulení!J182</f>
        <v>0</v>
      </c>
      <c r="K152">
        <f>koulení!K182</f>
        <v>0</v>
      </c>
      <c r="L152">
        <f>koulení!L182</f>
        <v>0</v>
      </c>
      <c r="M152">
        <f>koulení!M182</f>
        <v>0</v>
      </c>
      <c r="N152" s="49">
        <f t="shared" si="10"/>
        <v>0</v>
      </c>
      <c r="O152" s="49">
        <f t="shared" si="11"/>
        <v>0</v>
      </c>
      <c r="P152" s="49">
        <f t="shared" si="12"/>
        <v>0</v>
      </c>
      <c r="Q152" s="49">
        <f t="shared" si="9"/>
        <v>23</v>
      </c>
    </row>
    <row r="153" spans="1:17" ht="12.75" hidden="1">
      <c r="A153" s="92">
        <f>koulení!A183</f>
        <v>144</v>
      </c>
      <c r="C153">
        <f>koulení!C183</f>
        <v>0</v>
      </c>
      <c r="D153">
        <f>koulení!D183</f>
        <v>0</v>
      </c>
      <c r="E153">
        <f>koulení!E183</f>
        <v>0</v>
      </c>
      <c r="F153">
        <f>koulení!F183</f>
        <v>0</v>
      </c>
      <c r="G153">
        <f>koulení!G183</f>
        <v>0</v>
      </c>
      <c r="H153">
        <f>koulení!H183</f>
        <v>0</v>
      </c>
      <c r="I153">
        <f>koulení!I183</f>
        <v>0</v>
      </c>
      <c r="J153">
        <f>koulení!J183</f>
        <v>0</v>
      </c>
      <c r="K153">
        <f>koulení!K183</f>
        <v>0</v>
      </c>
      <c r="L153">
        <f>koulení!L183</f>
        <v>0</v>
      </c>
      <c r="M153">
        <f>koulení!M183</f>
        <v>0</v>
      </c>
      <c r="N153" s="49">
        <f t="shared" si="10"/>
        <v>0</v>
      </c>
      <c r="O153" s="49">
        <f t="shared" si="11"/>
        <v>0</v>
      </c>
      <c r="P153" s="49">
        <f t="shared" si="12"/>
        <v>0</v>
      </c>
      <c r="Q153" s="49">
        <f t="shared" si="9"/>
        <v>24</v>
      </c>
    </row>
    <row r="154" spans="1:17" ht="12.75" hidden="1">
      <c r="A154" s="92">
        <f>koulení!A185</f>
        <v>145</v>
      </c>
      <c r="C154">
        <f>koulení!C185</f>
        <v>0</v>
      </c>
      <c r="D154">
        <f>koulení!D185</f>
        <v>0</v>
      </c>
      <c r="E154">
        <f>koulení!E185</f>
        <v>0</v>
      </c>
      <c r="F154">
        <f>koulení!F185</f>
        <v>0</v>
      </c>
      <c r="G154">
        <f>koulení!G185</f>
        <v>0</v>
      </c>
      <c r="H154">
        <f>koulení!H185</f>
        <v>0</v>
      </c>
      <c r="I154">
        <f>koulení!I185</f>
        <v>0</v>
      </c>
      <c r="J154">
        <f>koulení!J185</f>
        <v>0</v>
      </c>
      <c r="K154">
        <f>koulení!K185</f>
        <v>0</v>
      </c>
      <c r="L154">
        <f>koulení!L185</f>
        <v>0</v>
      </c>
      <c r="M154">
        <f>koulení!M185</f>
        <v>0</v>
      </c>
      <c r="N154" s="49">
        <f t="shared" si="10"/>
        <v>0</v>
      </c>
      <c r="O154" s="49">
        <f t="shared" si="11"/>
        <v>0</v>
      </c>
      <c r="P154" s="49">
        <f t="shared" si="12"/>
        <v>0</v>
      </c>
      <c r="Q154" s="49">
        <f t="shared" si="9"/>
        <v>25</v>
      </c>
    </row>
    <row r="155" spans="1:17" ht="12.75" hidden="1">
      <c r="A155" s="92">
        <f>koulení!A186</f>
        <v>146</v>
      </c>
      <c r="C155">
        <f>koulení!C186</f>
        <v>0</v>
      </c>
      <c r="D155">
        <f>koulení!D186</f>
        <v>0</v>
      </c>
      <c r="E155">
        <f>koulení!E186</f>
        <v>0</v>
      </c>
      <c r="F155">
        <f>koulení!F186</f>
        <v>0</v>
      </c>
      <c r="G155">
        <f>koulení!G186</f>
        <v>0</v>
      </c>
      <c r="H155">
        <f>koulení!H186</f>
        <v>0</v>
      </c>
      <c r="I155">
        <f>koulení!I186</f>
        <v>0</v>
      </c>
      <c r="J155">
        <f>koulení!J186</f>
        <v>0</v>
      </c>
      <c r="K155">
        <f>koulení!K186</f>
        <v>0</v>
      </c>
      <c r="L155">
        <f>koulení!L186</f>
        <v>0</v>
      </c>
      <c r="M155">
        <f>koulení!M186</f>
        <v>0</v>
      </c>
      <c r="N155" s="49">
        <f t="shared" si="10"/>
        <v>0</v>
      </c>
      <c r="O155" s="49">
        <f t="shared" si="11"/>
        <v>0</v>
      </c>
      <c r="P155" s="49">
        <f t="shared" si="12"/>
        <v>0</v>
      </c>
      <c r="Q155" s="49">
        <f t="shared" si="9"/>
        <v>26</v>
      </c>
    </row>
    <row r="156" spans="1:17" ht="12.75" hidden="1">
      <c r="A156" s="92">
        <f>koulení!A187</f>
        <v>147</v>
      </c>
      <c r="C156">
        <f>koulení!C187</f>
        <v>0</v>
      </c>
      <c r="D156">
        <f>koulení!D187</f>
        <v>0</v>
      </c>
      <c r="E156">
        <f>koulení!E187</f>
        <v>0</v>
      </c>
      <c r="F156">
        <f>koulení!F187</f>
        <v>0</v>
      </c>
      <c r="G156">
        <f>koulení!G187</f>
        <v>0</v>
      </c>
      <c r="H156">
        <f>koulení!H187</f>
        <v>0</v>
      </c>
      <c r="I156">
        <f>koulení!I187</f>
        <v>0</v>
      </c>
      <c r="J156">
        <f>koulení!J187</f>
        <v>0</v>
      </c>
      <c r="K156">
        <f>koulení!K187</f>
        <v>0</v>
      </c>
      <c r="L156">
        <f>koulení!L187</f>
        <v>0</v>
      </c>
      <c r="M156">
        <f>koulení!M187</f>
        <v>0</v>
      </c>
      <c r="N156" s="49">
        <f t="shared" si="10"/>
        <v>0</v>
      </c>
      <c r="O156" s="49">
        <f t="shared" si="11"/>
        <v>0</v>
      </c>
      <c r="P156" s="49">
        <f t="shared" si="12"/>
        <v>0</v>
      </c>
      <c r="Q156" s="49">
        <f t="shared" si="9"/>
        <v>27</v>
      </c>
    </row>
    <row r="157" spans="1:17" ht="12.75" hidden="1">
      <c r="A157" s="92">
        <f>koulení!A188</f>
        <v>148</v>
      </c>
      <c r="C157">
        <f>koulení!C188</f>
        <v>0</v>
      </c>
      <c r="D157">
        <f>koulení!D188</f>
        <v>0</v>
      </c>
      <c r="E157">
        <f>koulení!E188</f>
        <v>0</v>
      </c>
      <c r="F157">
        <f>koulení!F188</f>
        <v>0</v>
      </c>
      <c r="G157">
        <f>koulení!G188</f>
        <v>0</v>
      </c>
      <c r="H157">
        <f>koulení!H188</f>
        <v>0</v>
      </c>
      <c r="I157">
        <f>koulení!I188</f>
        <v>0</v>
      </c>
      <c r="J157">
        <f>koulení!J188</f>
        <v>0</v>
      </c>
      <c r="K157">
        <f>koulení!K188</f>
        <v>0</v>
      </c>
      <c r="L157">
        <f>koulení!L188</f>
        <v>0</v>
      </c>
      <c r="M157">
        <f>koulení!M188</f>
        <v>0</v>
      </c>
      <c r="N157" s="49">
        <f t="shared" si="10"/>
        <v>0</v>
      </c>
      <c r="O157" s="49">
        <f t="shared" si="11"/>
        <v>0</v>
      </c>
      <c r="P157" s="49">
        <f t="shared" si="12"/>
        <v>0</v>
      </c>
      <c r="Q157" s="49">
        <f t="shared" si="9"/>
        <v>28</v>
      </c>
    </row>
    <row r="158" spans="1:17" ht="12.75" hidden="1">
      <c r="A158" s="92">
        <f>koulení!A190</f>
        <v>149</v>
      </c>
      <c r="C158">
        <f>koulení!C190</f>
        <v>0</v>
      </c>
      <c r="D158">
        <f>koulení!D190</f>
        <v>0</v>
      </c>
      <c r="E158">
        <f>koulení!E190</f>
        <v>0</v>
      </c>
      <c r="F158">
        <f>koulení!F190</f>
        <v>0</v>
      </c>
      <c r="G158">
        <f>koulení!G190</f>
        <v>0</v>
      </c>
      <c r="H158">
        <f>koulení!H190</f>
        <v>0</v>
      </c>
      <c r="I158">
        <f>koulení!I190</f>
        <v>0</v>
      </c>
      <c r="J158">
        <f>koulení!J190</f>
        <v>0</v>
      </c>
      <c r="K158">
        <f>koulení!K190</f>
        <v>0</v>
      </c>
      <c r="L158">
        <f>koulení!L190</f>
        <v>0</v>
      </c>
      <c r="M158">
        <f>koulení!M190</f>
        <v>0</v>
      </c>
      <c r="N158" s="49">
        <f t="shared" si="10"/>
        <v>0</v>
      </c>
      <c r="O158" s="49">
        <f t="shared" si="11"/>
        <v>0</v>
      </c>
      <c r="P158" s="49">
        <f t="shared" si="12"/>
        <v>0</v>
      </c>
      <c r="Q158" s="49">
        <f t="shared" si="9"/>
        <v>29</v>
      </c>
    </row>
    <row r="159" spans="1:17" ht="12.75" hidden="1">
      <c r="A159" s="92">
        <f>koulení!A191</f>
        <v>150</v>
      </c>
      <c r="C159">
        <f>koulení!C191</f>
        <v>0</v>
      </c>
      <c r="D159">
        <f>koulení!D191</f>
        <v>0</v>
      </c>
      <c r="E159">
        <f>koulení!E191</f>
        <v>0</v>
      </c>
      <c r="F159">
        <f>koulení!F191</f>
        <v>0</v>
      </c>
      <c r="G159">
        <f>koulení!G191</f>
        <v>0</v>
      </c>
      <c r="H159">
        <f>koulení!H191</f>
        <v>0</v>
      </c>
      <c r="I159">
        <f>koulení!I191</f>
        <v>0</v>
      </c>
      <c r="J159">
        <f>koulení!J191</f>
        <v>0</v>
      </c>
      <c r="K159">
        <f>koulení!K191</f>
        <v>0</v>
      </c>
      <c r="L159">
        <f>koulení!L191</f>
        <v>0</v>
      </c>
      <c r="M159">
        <f>koulení!M191</f>
        <v>0</v>
      </c>
      <c r="N159" s="49">
        <f t="shared" si="10"/>
        <v>0</v>
      </c>
      <c r="O159" s="49">
        <f t="shared" si="11"/>
        <v>0</v>
      </c>
      <c r="P159" s="49">
        <f t="shared" si="12"/>
        <v>0</v>
      </c>
      <c r="Q159" s="49">
        <f t="shared" si="9"/>
        <v>30</v>
      </c>
    </row>
    <row r="160" spans="1:17" ht="12.75" hidden="1">
      <c r="A160" s="92">
        <f>koulení!A192</f>
        <v>151</v>
      </c>
      <c r="C160">
        <f>koulení!C192</f>
        <v>0</v>
      </c>
      <c r="D160">
        <f>koulení!D192</f>
        <v>0</v>
      </c>
      <c r="E160">
        <f>koulení!E192</f>
        <v>0</v>
      </c>
      <c r="F160">
        <f>koulení!F192</f>
        <v>0</v>
      </c>
      <c r="G160">
        <f>koulení!G192</f>
        <v>0</v>
      </c>
      <c r="H160">
        <f>koulení!H192</f>
        <v>0</v>
      </c>
      <c r="I160">
        <f>koulení!I192</f>
        <v>0</v>
      </c>
      <c r="J160">
        <f>koulení!J192</f>
        <v>0</v>
      </c>
      <c r="K160">
        <f>koulení!K192</f>
        <v>0</v>
      </c>
      <c r="L160">
        <f>koulení!L192</f>
        <v>0</v>
      </c>
      <c r="M160">
        <f>koulení!M192</f>
        <v>0</v>
      </c>
      <c r="N160" s="49">
        <f t="shared" si="10"/>
        <v>0</v>
      </c>
      <c r="O160" s="49">
        <f t="shared" si="11"/>
        <v>0</v>
      </c>
      <c r="P160" s="49">
        <f t="shared" si="12"/>
        <v>0</v>
      </c>
      <c r="Q160" s="49">
        <f t="shared" si="9"/>
        <v>31</v>
      </c>
    </row>
    <row r="161" spans="1:17" ht="12.75" hidden="1">
      <c r="A161" s="92">
        <f>koulení!A193</f>
        <v>152</v>
      </c>
      <c r="C161">
        <f>koulení!C193</f>
        <v>0</v>
      </c>
      <c r="D161">
        <f>koulení!D193</f>
        <v>0</v>
      </c>
      <c r="E161">
        <f>koulení!E193</f>
        <v>0</v>
      </c>
      <c r="F161">
        <f>koulení!F193</f>
        <v>0</v>
      </c>
      <c r="G161">
        <f>koulení!G193</f>
        <v>0</v>
      </c>
      <c r="H161">
        <f>koulení!H193</f>
        <v>0</v>
      </c>
      <c r="I161">
        <f>koulení!I193</f>
        <v>0</v>
      </c>
      <c r="J161">
        <f>koulení!J193</f>
        <v>0</v>
      </c>
      <c r="K161">
        <f>koulení!K193</f>
        <v>0</v>
      </c>
      <c r="L161">
        <f>koulení!L193</f>
        <v>0</v>
      </c>
      <c r="M161">
        <f>koulení!M193</f>
        <v>0</v>
      </c>
      <c r="N161" s="49">
        <f t="shared" si="10"/>
        <v>0</v>
      </c>
      <c r="O161" s="49">
        <f t="shared" si="11"/>
        <v>0</v>
      </c>
      <c r="P161" s="49">
        <f t="shared" si="12"/>
        <v>0</v>
      </c>
      <c r="Q161" s="49">
        <f t="shared" si="9"/>
        <v>32</v>
      </c>
    </row>
    <row r="162" spans="1:17" ht="12.75" hidden="1">
      <c r="A162" s="92">
        <f>koulení!A195</f>
        <v>153</v>
      </c>
      <c r="C162">
        <f>koulení!C195</f>
        <v>0</v>
      </c>
      <c r="D162">
        <f>koulení!D195</f>
        <v>0</v>
      </c>
      <c r="E162">
        <f>koulení!E195</f>
        <v>0</v>
      </c>
      <c r="F162">
        <f>koulení!F195</f>
        <v>0</v>
      </c>
      <c r="G162">
        <f>koulení!G195</f>
        <v>0</v>
      </c>
      <c r="H162">
        <f>koulení!H195</f>
        <v>0</v>
      </c>
      <c r="I162">
        <f>koulení!I195</f>
        <v>0</v>
      </c>
      <c r="J162">
        <f>koulení!J195</f>
        <v>0</v>
      </c>
      <c r="K162">
        <f>koulení!K195</f>
        <v>0</v>
      </c>
      <c r="L162">
        <f>koulení!L195</f>
        <v>0</v>
      </c>
      <c r="M162">
        <f>koulení!M195</f>
        <v>0</v>
      </c>
      <c r="N162" s="49">
        <f t="shared" si="10"/>
        <v>0</v>
      </c>
      <c r="O162" s="49">
        <f t="shared" si="11"/>
        <v>0</v>
      </c>
      <c r="P162" s="49">
        <f t="shared" si="12"/>
        <v>0</v>
      </c>
      <c r="Q162" s="49">
        <f t="shared" si="9"/>
        <v>33</v>
      </c>
    </row>
    <row r="163" spans="1:17" ht="12.75" hidden="1">
      <c r="A163" s="92">
        <f>koulení!A196</f>
        <v>154</v>
      </c>
      <c r="C163">
        <f>koulení!C196</f>
        <v>0</v>
      </c>
      <c r="D163">
        <f>koulení!D196</f>
        <v>0</v>
      </c>
      <c r="E163">
        <f>koulení!E196</f>
        <v>0</v>
      </c>
      <c r="F163">
        <f>koulení!F196</f>
        <v>0</v>
      </c>
      <c r="G163">
        <f>koulení!G196</f>
        <v>0</v>
      </c>
      <c r="H163">
        <f>koulení!H196</f>
        <v>0</v>
      </c>
      <c r="I163">
        <f>koulení!I196</f>
        <v>0</v>
      </c>
      <c r="J163">
        <f>koulení!J196</f>
        <v>0</v>
      </c>
      <c r="K163">
        <f>koulení!K196</f>
        <v>0</v>
      </c>
      <c r="L163">
        <f>koulení!L196</f>
        <v>0</v>
      </c>
      <c r="M163">
        <f>koulení!M196</f>
        <v>0</v>
      </c>
      <c r="N163" s="49">
        <f t="shared" si="10"/>
        <v>0</v>
      </c>
      <c r="O163" s="49">
        <f t="shared" si="11"/>
        <v>0</v>
      </c>
      <c r="P163" s="49">
        <f t="shared" si="12"/>
        <v>0</v>
      </c>
      <c r="Q163" s="49">
        <f t="shared" si="9"/>
        <v>34</v>
      </c>
    </row>
    <row r="164" spans="1:17" ht="12.75" hidden="1">
      <c r="A164" s="92">
        <f>koulení!A197</f>
        <v>155</v>
      </c>
      <c r="C164">
        <f>koulení!C197</f>
        <v>0</v>
      </c>
      <c r="D164">
        <f>koulení!D197</f>
        <v>0</v>
      </c>
      <c r="E164">
        <f>koulení!E197</f>
        <v>0</v>
      </c>
      <c r="F164">
        <f>koulení!F197</f>
        <v>0</v>
      </c>
      <c r="G164">
        <f>koulení!G197</f>
        <v>0</v>
      </c>
      <c r="H164">
        <f>koulení!H197</f>
        <v>0</v>
      </c>
      <c r="I164">
        <f>koulení!I197</f>
        <v>0</v>
      </c>
      <c r="J164">
        <f>koulení!J197</f>
        <v>0</v>
      </c>
      <c r="K164">
        <f>koulení!K197</f>
        <v>0</v>
      </c>
      <c r="L164">
        <f>koulení!L197</f>
        <v>0</v>
      </c>
      <c r="M164">
        <f>koulení!M197</f>
        <v>0</v>
      </c>
      <c r="N164" s="49">
        <f t="shared" si="10"/>
        <v>0</v>
      </c>
      <c r="O164" s="49">
        <f t="shared" si="11"/>
        <v>0</v>
      </c>
      <c r="P164" s="49">
        <f t="shared" si="12"/>
        <v>0</v>
      </c>
      <c r="Q164" s="49">
        <f t="shared" si="9"/>
        <v>35</v>
      </c>
    </row>
    <row r="165" spans="1:17" ht="12.75" hidden="1">
      <c r="A165" s="92">
        <f>koulení!A198</f>
        <v>156</v>
      </c>
      <c r="C165">
        <f>koulení!C198</f>
        <v>0</v>
      </c>
      <c r="D165">
        <f>koulení!D198</f>
        <v>0</v>
      </c>
      <c r="E165">
        <f>koulení!E198</f>
        <v>0</v>
      </c>
      <c r="F165">
        <f>koulení!F198</f>
        <v>0</v>
      </c>
      <c r="G165">
        <f>koulení!G198</f>
        <v>0</v>
      </c>
      <c r="H165">
        <f>koulení!H198</f>
        <v>0</v>
      </c>
      <c r="I165">
        <f>koulení!I198</f>
        <v>0</v>
      </c>
      <c r="J165">
        <f>koulení!J198</f>
        <v>0</v>
      </c>
      <c r="K165">
        <f>koulení!K198</f>
        <v>0</v>
      </c>
      <c r="L165">
        <f>koulení!L198</f>
        <v>0</v>
      </c>
      <c r="M165">
        <f>koulení!M198</f>
        <v>0</v>
      </c>
      <c r="N165" s="49">
        <f t="shared" si="10"/>
        <v>0</v>
      </c>
      <c r="O165" s="49">
        <f t="shared" si="11"/>
        <v>0</v>
      </c>
      <c r="P165" s="49">
        <f t="shared" si="12"/>
        <v>0</v>
      </c>
      <c r="Q165" s="49">
        <f t="shared" si="9"/>
        <v>36</v>
      </c>
    </row>
    <row r="166" spans="1:17" ht="12.75" hidden="1">
      <c r="A166" s="92">
        <f>koulení!A200</f>
        <v>157</v>
      </c>
      <c r="C166">
        <f>koulení!C200</f>
        <v>0</v>
      </c>
      <c r="D166">
        <f>koulení!D200</f>
        <v>0</v>
      </c>
      <c r="E166">
        <f>koulení!E200</f>
        <v>0</v>
      </c>
      <c r="F166">
        <f>koulení!F200</f>
        <v>0</v>
      </c>
      <c r="G166">
        <f>koulení!G200</f>
        <v>0</v>
      </c>
      <c r="H166">
        <f>koulení!H200</f>
        <v>0</v>
      </c>
      <c r="I166">
        <f>koulení!I200</f>
        <v>0</v>
      </c>
      <c r="J166">
        <f>koulení!J200</f>
        <v>0</v>
      </c>
      <c r="K166">
        <f>koulení!K200</f>
        <v>0</v>
      </c>
      <c r="L166">
        <f>koulení!L200</f>
        <v>0</v>
      </c>
      <c r="M166">
        <f>koulení!M200</f>
        <v>0</v>
      </c>
      <c r="N166" s="49">
        <f t="shared" si="10"/>
        <v>0</v>
      </c>
      <c r="O166" s="49">
        <f t="shared" si="11"/>
        <v>0</v>
      </c>
      <c r="P166" s="49">
        <f t="shared" si="12"/>
        <v>0</v>
      </c>
      <c r="Q166" s="49">
        <f t="shared" si="9"/>
        <v>37</v>
      </c>
    </row>
    <row r="167" spans="1:17" ht="12.75" hidden="1">
      <c r="A167" s="92">
        <f>koulení!A201</f>
        <v>158</v>
      </c>
      <c r="C167">
        <f>koulení!C201</f>
        <v>0</v>
      </c>
      <c r="D167">
        <f>koulení!D201</f>
        <v>0</v>
      </c>
      <c r="E167">
        <f>koulení!E201</f>
        <v>0</v>
      </c>
      <c r="F167">
        <f>koulení!F201</f>
        <v>0</v>
      </c>
      <c r="G167">
        <f>koulení!G201</f>
        <v>0</v>
      </c>
      <c r="H167">
        <f>koulení!H201</f>
        <v>0</v>
      </c>
      <c r="I167">
        <f>koulení!I201</f>
        <v>0</v>
      </c>
      <c r="J167">
        <f>koulení!J201</f>
        <v>0</v>
      </c>
      <c r="K167">
        <f>koulení!K201</f>
        <v>0</v>
      </c>
      <c r="L167">
        <f>koulení!L201</f>
        <v>0</v>
      </c>
      <c r="M167">
        <f>koulení!M201</f>
        <v>0</v>
      </c>
      <c r="N167" s="49">
        <f t="shared" si="10"/>
        <v>0</v>
      </c>
      <c r="O167" s="49">
        <f t="shared" si="11"/>
        <v>0</v>
      </c>
      <c r="P167" s="49">
        <f t="shared" si="12"/>
        <v>0</v>
      </c>
      <c r="Q167" s="49">
        <f t="shared" si="9"/>
        <v>38</v>
      </c>
    </row>
    <row r="168" spans="1:17" ht="12.75" hidden="1">
      <c r="A168" s="92">
        <f>koulení!A202</f>
        <v>159</v>
      </c>
      <c r="C168">
        <f>koulení!C202</f>
        <v>0</v>
      </c>
      <c r="D168">
        <f>koulení!D202</f>
        <v>0</v>
      </c>
      <c r="E168">
        <f>koulení!E202</f>
        <v>0</v>
      </c>
      <c r="F168">
        <f>koulení!F202</f>
        <v>0</v>
      </c>
      <c r="G168">
        <f>koulení!G202</f>
        <v>0</v>
      </c>
      <c r="H168">
        <f>koulení!H202</f>
        <v>0</v>
      </c>
      <c r="I168">
        <f>koulení!I202</f>
        <v>0</v>
      </c>
      <c r="J168">
        <f>koulení!J202</f>
        <v>0</v>
      </c>
      <c r="K168">
        <f>koulení!K202</f>
        <v>0</v>
      </c>
      <c r="L168">
        <f>koulení!L202</f>
        <v>0</v>
      </c>
      <c r="M168">
        <f>koulení!M202</f>
        <v>0</v>
      </c>
      <c r="N168" s="49">
        <f t="shared" si="10"/>
        <v>0</v>
      </c>
      <c r="O168" s="49">
        <f t="shared" si="11"/>
        <v>0</v>
      </c>
      <c r="P168" s="49">
        <f t="shared" si="12"/>
        <v>0</v>
      </c>
      <c r="Q168" s="49">
        <f t="shared" si="9"/>
        <v>39</v>
      </c>
    </row>
    <row r="169" spans="1:17" ht="12.75" hidden="1">
      <c r="A169" s="92">
        <f>koulení!A203</f>
        <v>160</v>
      </c>
      <c r="C169">
        <f>koulení!C203</f>
        <v>0</v>
      </c>
      <c r="D169">
        <f>koulení!D203</f>
        <v>0</v>
      </c>
      <c r="E169">
        <f>koulení!E203</f>
        <v>0</v>
      </c>
      <c r="F169">
        <f>koulení!F203</f>
        <v>0</v>
      </c>
      <c r="G169">
        <f>koulení!G203</f>
        <v>0</v>
      </c>
      <c r="H169">
        <f>koulení!H203</f>
        <v>0</v>
      </c>
      <c r="I169">
        <f>koulení!I203</f>
        <v>0</v>
      </c>
      <c r="J169">
        <f>koulení!J203</f>
        <v>0</v>
      </c>
      <c r="K169">
        <f>koulení!K203</f>
        <v>0</v>
      </c>
      <c r="L169">
        <f>koulení!L203</f>
        <v>0</v>
      </c>
      <c r="M169">
        <f>koulení!M203</f>
        <v>0</v>
      </c>
      <c r="N169" s="49">
        <f t="shared" si="10"/>
        <v>0</v>
      </c>
      <c r="O169" s="49">
        <f t="shared" si="11"/>
        <v>0</v>
      </c>
      <c r="P169" s="49">
        <f t="shared" si="12"/>
        <v>0</v>
      </c>
      <c r="Q169" s="49">
        <f t="shared" si="9"/>
        <v>40</v>
      </c>
    </row>
  </sheetData>
  <printOptions/>
  <pageMargins left="0.75" right="0.75" top="1" bottom="1" header="0.4921259845" footer="0.4921259845"/>
  <pageSetup fitToHeight="2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0:J171"/>
  <sheetViews>
    <sheetView workbookViewId="0" topLeftCell="A1">
      <selection activeCell="A34" sqref="A34"/>
    </sheetView>
  </sheetViews>
  <sheetFormatPr defaultColWidth="9.140625" defaultRowHeight="12.75"/>
  <cols>
    <col min="2" max="2" width="9.140625" style="49" customWidth="1"/>
    <col min="3" max="3" width="9.140625" style="49" hidden="1" customWidth="1"/>
    <col min="4" max="4" width="22.140625" style="0" customWidth="1"/>
    <col min="5" max="9" width="9.140625" style="1" customWidth="1"/>
  </cols>
  <sheetData>
    <row r="10" spans="1:3" ht="12.75">
      <c r="A10" s="49" t="s">
        <v>15</v>
      </c>
      <c r="B10" s="49" t="s">
        <v>15</v>
      </c>
      <c r="C10" s="49" t="s">
        <v>0</v>
      </c>
    </row>
    <row r="11" spans="1:9" ht="15.75">
      <c r="A11" s="107" t="s">
        <v>46</v>
      </c>
      <c r="B11" s="49" t="s">
        <v>45</v>
      </c>
      <c r="C11" s="49" t="s">
        <v>28</v>
      </c>
      <c r="D11" s="90" t="s">
        <v>1</v>
      </c>
      <c r="E11" s="48" t="s">
        <v>4</v>
      </c>
      <c r="F11" s="48" t="s">
        <v>5</v>
      </c>
      <c r="G11" s="50" t="s">
        <v>6</v>
      </c>
      <c r="H11" s="48" t="s">
        <v>7</v>
      </c>
      <c r="I11" s="48" t="s">
        <v>8</v>
      </c>
    </row>
    <row r="12" spans="1:9" ht="12.75">
      <c r="A12" s="107"/>
      <c r="B12" s="49">
        <v>1</v>
      </c>
      <c r="C12" s="49">
        <v>43</v>
      </c>
      <c r="D12" t="str">
        <f aca="true" t="shared" si="0" ref="D12:D43">VLOOKUP(C12,dv,3)</f>
        <v>Cígl Evžen</v>
      </c>
      <c r="E12" s="1">
        <f aca="true" t="shared" si="1" ref="E12:E43">VLOOKUP(C12,dv,14)</f>
        <v>0</v>
      </c>
      <c r="F12" s="1">
        <f aca="true" t="shared" si="2" ref="F12:F43">VLOOKUP(C12,dv,15)</f>
        <v>0</v>
      </c>
      <c r="G12" s="1">
        <f aca="true" t="shared" si="3" ref="G12:G43">VLOOKUP(C12,dv,16)</f>
        <v>0</v>
      </c>
      <c r="H12" s="1">
        <f aca="true" t="shared" si="4" ref="H12:H43">VLOOKUP(C12,dv,17)</f>
        <v>0</v>
      </c>
      <c r="I12" s="1">
        <f aca="true" t="shared" si="5" ref="I12:I43">VLOOKUP(C12,dv,18)</f>
        <v>0</v>
      </c>
    </row>
    <row r="13" spans="1:9" ht="12.75">
      <c r="A13" s="107"/>
      <c r="B13" s="49">
        <f>1+B12</f>
        <v>2</v>
      </c>
      <c r="C13" s="49">
        <v>99</v>
      </c>
      <c r="D13" t="str">
        <f t="shared" si="0"/>
        <v>Koloděj Miroslav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</row>
    <row r="14" spans="1:9" ht="12.75">
      <c r="A14" s="107"/>
      <c r="B14" s="49">
        <f>1+B13</f>
        <v>3</v>
      </c>
      <c r="C14" s="49">
        <v>100</v>
      </c>
      <c r="D14" t="str">
        <f t="shared" si="0"/>
        <v>Václavík Libor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</row>
    <row r="15" spans="1:9" ht="12.75">
      <c r="A15" s="107"/>
      <c r="B15" s="49">
        <f>1+B14</f>
        <v>4</v>
      </c>
      <c r="C15" s="49">
        <v>7</v>
      </c>
      <c r="D15" t="str">
        <f t="shared" si="0"/>
        <v>Tauerová Lucie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</row>
    <row r="16" spans="1:9" ht="12.75">
      <c r="A16" s="107">
        <v>1</v>
      </c>
      <c r="C16" s="49">
        <v>73</v>
      </c>
      <c r="D16" t="str">
        <f t="shared" si="0"/>
        <v>Tomek Petr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</row>
    <row r="17" spans="1:9" ht="12.75">
      <c r="A17" s="107"/>
      <c r="B17" s="49">
        <v>5</v>
      </c>
      <c r="C17" s="49">
        <v>86</v>
      </c>
      <c r="D17" t="str">
        <f t="shared" si="0"/>
        <v>Bc. Syřínek Karel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</row>
    <row r="18" spans="1:9" ht="12.75">
      <c r="A18" s="107"/>
      <c r="B18" s="49">
        <f aca="true" t="shared" si="6" ref="B18:B25">1+B17</f>
        <v>6</v>
      </c>
      <c r="C18" s="49">
        <v>6</v>
      </c>
      <c r="D18" t="str">
        <f t="shared" si="0"/>
        <v>Vondráček Ivan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</row>
    <row r="19" spans="1:9" ht="12.75">
      <c r="A19" s="107"/>
      <c r="B19" s="49">
        <f t="shared" si="6"/>
        <v>7</v>
      </c>
      <c r="C19" s="49">
        <v>64</v>
      </c>
      <c r="D19" t="str">
        <f t="shared" si="0"/>
        <v>Prokopová Alena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</row>
    <row r="20" spans="1:9" ht="12.75">
      <c r="A20" s="107"/>
      <c r="B20" s="49">
        <f t="shared" si="6"/>
        <v>8</v>
      </c>
      <c r="C20" s="49">
        <v>95</v>
      </c>
      <c r="D20" t="str">
        <f t="shared" si="0"/>
        <v>Novák Luděk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</row>
    <row r="21" spans="1:9" ht="12.75">
      <c r="A21" s="107"/>
      <c r="B21" s="49">
        <f t="shared" si="6"/>
        <v>9</v>
      </c>
      <c r="C21" s="49">
        <v>42</v>
      </c>
      <c r="D21" t="str">
        <f t="shared" si="0"/>
        <v>Svačina Zdeněk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</row>
    <row r="22" spans="1:9" ht="12.75">
      <c r="A22" s="107"/>
      <c r="B22" s="49">
        <f t="shared" si="6"/>
        <v>10</v>
      </c>
      <c r="C22" s="49">
        <v>1</v>
      </c>
      <c r="D22" t="str">
        <f t="shared" si="0"/>
        <v>Štěpánová Dagmar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</row>
    <row r="23" spans="1:9" ht="12.75">
      <c r="A23" s="107"/>
      <c r="B23" s="49">
        <f t="shared" si="6"/>
        <v>11</v>
      </c>
      <c r="C23" s="49">
        <v>63</v>
      </c>
      <c r="D23" t="str">
        <f t="shared" si="0"/>
        <v>Němečková Lucie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</row>
    <row r="24" spans="1:9" ht="12.75">
      <c r="A24" s="107"/>
      <c r="B24" s="49">
        <f t="shared" si="6"/>
        <v>12</v>
      </c>
      <c r="C24" s="49">
        <v>98</v>
      </c>
      <c r="D24" t="str">
        <f t="shared" si="0"/>
        <v>Koloděj Jiří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</row>
    <row r="25" spans="1:9" ht="12.75">
      <c r="A25" s="107"/>
      <c r="B25" s="49">
        <f t="shared" si="6"/>
        <v>13</v>
      </c>
      <c r="C25" s="49">
        <v>85</v>
      </c>
      <c r="D25" t="str">
        <f t="shared" si="0"/>
        <v>Bagi Koloman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</row>
    <row r="26" spans="1:9" ht="12.75">
      <c r="A26" s="107">
        <v>2</v>
      </c>
      <c r="C26" s="49">
        <v>65</v>
      </c>
      <c r="D26" t="str">
        <f t="shared" si="0"/>
        <v>Vernerová Petra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</row>
    <row r="27" spans="1:9" ht="12.75">
      <c r="A27" s="107">
        <v>3</v>
      </c>
      <c r="C27" s="49">
        <v>23</v>
      </c>
      <c r="D27" t="str">
        <f t="shared" si="0"/>
        <v>Kubíček Tomáš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</row>
    <row r="28" spans="1:9" ht="12.75">
      <c r="A28" s="107"/>
      <c r="B28" s="49">
        <v>14</v>
      </c>
      <c r="C28" s="49">
        <v>44</v>
      </c>
      <c r="D28" t="str">
        <f t="shared" si="0"/>
        <v>Rozhoň Tomáš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</row>
    <row r="29" spans="1:9" ht="12.75">
      <c r="A29" s="107"/>
      <c r="B29" s="49">
        <f>1+B28</f>
        <v>15</v>
      </c>
      <c r="C29" s="49">
        <v>104</v>
      </c>
      <c r="D29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</row>
    <row r="30" spans="1:9" ht="12.75">
      <c r="A30" s="107">
        <v>4</v>
      </c>
      <c r="C30" s="49">
        <v>114</v>
      </c>
      <c r="D30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</row>
    <row r="31" spans="2:10" ht="12.75">
      <c r="B31" s="49">
        <v>16</v>
      </c>
      <c r="C31" s="49">
        <v>67</v>
      </c>
      <c r="D31" t="str">
        <f t="shared" si="0"/>
        <v>Kuchař Leoš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 t="s">
        <v>47</v>
      </c>
    </row>
    <row r="32" spans="3:9" ht="12.75">
      <c r="C32" s="49">
        <v>11</v>
      </c>
      <c r="D32" t="str">
        <f t="shared" si="0"/>
        <v>Hažva Martin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</row>
    <row r="33" spans="3:9" ht="12.75">
      <c r="C33" s="49">
        <v>12</v>
      </c>
      <c r="D33" t="str">
        <f t="shared" si="0"/>
        <v>Louda Pavel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</row>
    <row r="34" spans="3:9" ht="12.75">
      <c r="C34" s="49">
        <v>10</v>
      </c>
      <c r="D34" t="str">
        <f t="shared" si="0"/>
        <v>Medlík Karel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</row>
    <row r="35" spans="3:9" ht="12.75">
      <c r="C35" s="49">
        <v>9</v>
      </c>
      <c r="D35" t="str">
        <f t="shared" si="0"/>
        <v>Knap Miroslav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</row>
    <row r="36" spans="3:9" ht="12.75">
      <c r="C36" s="49">
        <v>8</v>
      </c>
      <c r="D36" t="str">
        <f t="shared" si="0"/>
        <v>Tauer Václav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</row>
    <row r="37" spans="3:9" ht="12.75">
      <c r="C37" s="49">
        <v>5</v>
      </c>
      <c r="D37" t="str">
        <f t="shared" si="0"/>
        <v>Bc. Slavík Karel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</row>
    <row r="38" spans="3:9" ht="12.75">
      <c r="C38" s="49">
        <v>4</v>
      </c>
      <c r="D38" t="str">
        <f t="shared" si="0"/>
        <v>Škumát Josef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</row>
    <row r="39" spans="3:9" ht="12.75">
      <c r="C39" s="49">
        <v>3</v>
      </c>
      <c r="D39" t="str">
        <f t="shared" si="0"/>
        <v>Štěpán Jaroslav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</row>
    <row r="40" spans="3:9" ht="12.75">
      <c r="C40" s="49">
        <v>2</v>
      </c>
      <c r="D40" t="str">
        <f t="shared" si="0"/>
        <v>Vejdělek Václav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</row>
    <row r="41" spans="3:9" ht="12.75">
      <c r="C41" s="49">
        <v>76</v>
      </c>
      <c r="D41" t="str">
        <f t="shared" si="0"/>
        <v>Belay Petr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</row>
    <row r="42" spans="3:9" ht="12.75">
      <c r="C42" s="49">
        <v>62</v>
      </c>
      <c r="D42" t="str">
        <f t="shared" si="0"/>
        <v>Krsková Ilona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</row>
    <row r="43" spans="3:9" ht="12.75">
      <c r="C43" s="49">
        <v>93</v>
      </c>
      <c r="D43" t="str">
        <f t="shared" si="0"/>
        <v>Vašička Roman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</row>
    <row r="44" spans="3:9" ht="12.75">
      <c r="C44" s="49">
        <v>61</v>
      </c>
      <c r="D44" t="str">
        <f aca="true" t="shared" si="7" ref="D44:D75">VLOOKUP(C44,dv,3)</f>
        <v>Hübelbauerová Jiřina</v>
      </c>
      <c r="E44" s="1">
        <f aca="true" t="shared" si="8" ref="E44:E75">VLOOKUP(C44,dv,14)</f>
        <v>0</v>
      </c>
      <c r="F44" s="1">
        <f aca="true" t="shared" si="9" ref="F44:F75">VLOOKUP(C44,dv,15)</f>
        <v>0</v>
      </c>
      <c r="G44" s="1">
        <f aca="true" t="shared" si="10" ref="G44:G75">VLOOKUP(C44,dv,16)</f>
        <v>0</v>
      </c>
      <c r="H44" s="1">
        <f aca="true" t="shared" si="11" ref="H44:H75">VLOOKUP(C44,dv,17)</f>
        <v>0</v>
      </c>
      <c r="I44" s="1">
        <f aca="true" t="shared" si="12" ref="I44:I75">VLOOKUP(C44,dv,18)</f>
        <v>0</v>
      </c>
    </row>
    <row r="45" spans="3:9" ht="12.75">
      <c r="C45" s="49">
        <v>88</v>
      </c>
      <c r="D45" t="str">
        <f t="shared" si="7"/>
        <v>Hejtmánek Michal</v>
      </c>
      <c r="E45" s="1">
        <f t="shared" si="8"/>
        <v>0</v>
      </c>
      <c r="F45" s="1">
        <f t="shared" si="9"/>
        <v>0</v>
      </c>
      <c r="G45" s="1">
        <f t="shared" si="10"/>
        <v>0</v>
      </c>
      <c r="H45" s="1">
        <f t="shared" si="11"/>
        <v>0</v>
      </c>
      <c r="I45" s="1">
        <f t="shared" si="12"/>
        <v>0</v>
      </c>
    </row>
    <row r="46" spans="3:9" ht="12.75">
      <c r="C46" s="49">
        <v>87</v>
      </c>
      <c r="D46" t="str">
        <f t="shared" si="7"/>
        <v>Foniok Petr</v>
      </c>
      <c r="E46" s="1">
        <f t="shared" si="8"/>
        <v>0</v>
      </c>
      <c r="F46" s="1">
        <f t="shared" si="9"/>
        <v>0</v>
      </c>
      <c r="G46" s="1">
        <f t="shared" si="10"/>
        <v>0</v>
      </c>
      <c r="H46" s="1">
        <f t="shared" si="11"/>
        <v>0</v>
      </c>
      <c r="I46" s="1">
        <f t="shared" si="12"/>
        <v>0</v>
      </c>
    </row>
    <row r="47" spans="3:9" ht="12.75">
      <c r="C47" s="49">
        <v>49</v>
      </c>
      <c r="D47" t="str">
        <f t="shared" si="7"/>
        <v>Ing. Němeček Jaroslav</v>
      </c>
      <c r="E47" s="1">
        <f t="shared" si="8"/>
        <v>0</v>
      </c>
      <c r="F47" s="1">
        <f t="shared" si="9"/>
        <v>0</v>
      </c>
      <c r="G47" s="1">
        <f t="shared" si="10"/>
        <v>0</v>
      </c>
      <c r="H47" s="1">
        <f t="shared" si="11"/>
        <v>0</v>
      </c>
      <c r="I47" s="1">
        <f t="shared" si="12"/>
        <v>0</v>
      </c>
    </row>
    <row r="48" spans="3:9" ht="12.75">
      <c r="C48" s="49">
        <v>94</v>
      </c>
      <c r="D48" t="str">
        <f t="shared" si="7"/>
        <v>Kročil Bohumil</v>
      </c>
      <c r="E48" s="1">
        <f t="shared" si="8"/>
        <v>0</v>
      </c>
      <c r="F48" s="1">
        <f t="shared" si="9"/>
        <v>0</v>
      </c>
      <c r="G48" s="1">
        <f t="shared" si="10"/>
        <v>0</v>
      </c>
      <c r="H48" s="1">
        <f t="shared" si="11"/>
        <v>0</v>
      </c>
      <c r="I48" s="1">
        <f t="shared" si="12"/>
        <v>0</v>
      </c>
    </row>
    <row r="49" spans="3:9" ht="12.75">
      <c r="C49" s="49">
        <v>40</v>
      </c>
      <c r="D49" t="str">
        <f t="shared" si="7"/>
        <v>Mansfeld Ivan</v>
      </c>
      <c r="E49" s="1">
        <f t="shared" si="8"/>
        <v>0</v>
      </c>
      <c r="F49" s="1">
        <f t="shared" si="9"/>
        <v>0</v>
      </c>
      <c r="G49" s="1">
        <f t="shared" si="10"/>
        <v>0</v>
      </c>
      <c r="H49" s="1">
        <f t="shared" si="11"/>
        <v>0</v>
      </c>
      <c r="I49" s="1">
        <f t="shared" si="12"/>
        <v>0</v>
      </c>
    </row>
    <row r="50" spans="3:9" ht="12.75">
      <c r="C50" s="49">
        <v>14</v>
      </c>
      <c r="D50" t="str">
        <f t="shared" si="7"/>
        <v>Van Steelantová Ilona</v>
      </c>
      <c r="E50" s="1">
        <f t="shared" si="8"/>
        <v>0</v>
      </c>
      <c r="F50" s="1">
        <f t="shared" si="9"/>
        <v>0</v>
      </c>
      <c r="G50" s="1">
        <f t="shared" si="10"/>
        <v>0</v>
      </c>
      <c r="H50" s="1">
        <f t="shared" si="11"/>
        <v>0</v>
      </c>
      <c r="I50" s="1">
        <f t="shared" si="12"/>
        <v>0</v>
      </c>
    </row>
    <row r="51" spans="3:9" ht="12.75">
      <c r="C51" s="49">
        <v>66</v>
      </c>
      <c r="D51" t="str">
        <f t="shared" si="7"/>
        <v>Vágner Jiří</v>
      </c>
      <c r="E51" s="1">
        <f t="shared" si="8"/>
        <v>0</v>
      </c>
      <c r="F51" s="1">
        <f t="shared" si="9"/>
        <v>0</v>
      </c>
      <c r="G51" s="1">
        <f t="shared" si="10"/>
        <v>0</v>
      </c>
      <c r="H51" s="1">
        <f t="shared" si="11"/>
        <v>0</v>
      </c>
      <c r="I51" s="1">
        <f t="shared" si="12"/>
        <v>0</v>
      </c>
    </row>
    <row r="52" spans="3:9" ht="12.75">
      <c r="C52" s="49">
        <v>97</v>
      </c>
      <c r="D52" t="str">
        <f t="shared" si="7"/>
        <v>Kuna Zdeněk</v>
      </c>
      <c r="E52" s="1">
        <f t="shared" si="8"/>
        <v>0</v>
      </c>
      <c r="F52" s="1">
        <f t="shared" si="9"/>
        <v>0</v>
      </c>
      <c r="G52" s="1">
        <f t="shared" si="10"/>
        <v>0</v>
      </c>
      <c r="H52" s="1">
        <f t="shared" si="11"/>
        <v>0</v>
      </c>
      <c r="I52" s="1">
        <f t="shared" si="12"/>
        <v>0</v>
      </c>
    </row>
    <row r="53" spans="3:9" ht="12.75">
      <c r="C53" s="49">
        <v>32</v>
      </c>
      <c r="D53" t="str">
        <f t="shared" si="7"/>
        <v>Jílek Jaroslav</v>
      </c>
      <c r="E53" s="1">
        <f t="shared" si="8"/>
        <v>0</v>
      </c>
      <c r="F53" s="1">
        <f t="shared" si="9"/>
        <v>0</v>
      </c>
      <c r="G53" s="1">
        <f t="shared" si="10"/>
        <v>0</v>
      </c>
      <c r="H53" s="1">
        <f t="shared" si="11"/>
        <v>0</v>
      </c>
      <c r="I53" s="1">
        <f t="shared" si="12"/>
        <v>0</v>
      </c>
    </row>
    <row r="54" spans="3:9" ht="12.75">
      <c r="C54" s="49">
        <v>29</v>
      </c>
      <c r="D54" t="str">
        <f t="shared" si="7"/>
        <v>Rygl Vladimír</v>
      </c>
      <c r="E54" s="1">
        <f t="shared" si="8"/>
        <v>0</v>
      </c>
      <c r="F54" s="1">
        <f t="shared" si="9"/>
        <v>0</v>
      </c>
      <c r="G54" s="1">
        <f t="shared" si="10"/>
        <v>0</v>
      </c>
      <c r="H54" s="1">
        <f t="shared" si="11"/>
        <v>0</v>
      </c>
      <c r="I54" s="1">
        <f t="shared" si="12"/>
        <v>0</v>
      </c>
    </row>
    <row r="55" spans="3:9" ht="12.75">
      <c r="C55" s="49">
        <v>19</v>
      </c>
      <c r="D55" t="str">
        <f t="shared" si="7"/>
        <v>Kalců Iva</v>
      </c>
      <c r="E55" s="1">
        <f t="shared" si="8"/>
        <v>0</v>
      </c>
      <c r="F55" s="1">
        <f t="shared" si="9"/>
        <v>0</v>
      </c>
      <c r="G55" s="1">
        <f t="shared" si="10"/>
        <v>0</v>
      </c>
      <c r="H55" s="1">
        <f t="shared" si="11"/>
        <v>0</v>
      </c>
      <c r="I55" s="1">
        <f t="shared" si="12"/>
        <v>0</v>
      </c>
    </row>
    <row r="56" spans="3:9" ht="12.75">
      <c r="C56" s="49">
        <v>55</v>
      </c>
      <c r="D56" t="str">
        <f t="shared" si="7"/>
        <v>Vaníček Jiří</v>
      </c>
      <c r="E56" s="1">
        <f t="shared" si="8"/>
        <v>0</v>
      </c>
      <c r="F56" s="1">
        <f t="shared" si="9"/>
        <v>0</v>
      </c>
      <c r="G56" s="1">
        <f t="shared" si="10"/>
        <v>0</v>
      </c>
      <c r="H56" s="1">
        <f t="shared" si="11"/>
        <v>0</v>
      </c>
      <c r="I56" s="1">
        <f t="shared" si="12"/>
        <v>0</v>
      </c>
    </row>
    <row r="57" spans="3:9" ht="12.75">
      <c r="C57" s="49">
        <v>13</v>
      </c>
      <c r="D57" t="str">
        <f t="shared" si="7"/>
        <v>Babka Zdeněk</v>
      </c>
      <c r="E57" s="1">
        <f t="shared" si="8"/>
        <v>0</v>
      </c>
      <c r="F57" s="1">
        <f t="shared" si="9"/>
        <v>0</v>
      </c>
      <c r="G57" s="1">
        <f t="shared" si="10"/>
        <v>0</v>
      </c>
      <c r="H57" s="1">
        <f t="shared" si="11"/>
        <v>0</v>
      </c>
      <c r="I57" s="1">
        <f t="shared" si="12"/>
        <v>0</v>
      </c>
    </row>
    <row r="58" spans="3:9" ht="12.75">
      <c r="C58" s="49">
        <v>89</v>
      </c>
      <c r="D58" t="str">
        <f t="shared" si="7"/>
        <v>Bc. Motúz Zdeněk</v>
      </c>
      <c r="E58" s="1">
        <f t="shared" si="8"/>
        <v>0</v>
      </c>
      <c r="F58" s="1">
        <f t="shared" si="9"/>
        <v>0</v>
      </c>
      <c r="G58" s="1">
        <f t="shared" si="10"/>
        <v>0</v>
      </c>
      <c r="H58" s="1">
        <f t="shared" si="11"/>
        <v>0</v>
      </c>
      <c r="I58" s="1">
        <f t="shared" si="12"/>
        <v>0</v>
      </c>
    </row>
    <row r="59" spans="3:9" ht="12.75">
      <c r="C59" s="49">
        <v>75</v>
      </c>
      <c r="D59" t="str">
        <f t="shared" si="7"/>
        <v>Vláčil Miroslav</v>
      </c>
      <c r="E59" s="1">
        <f t="shared" si="8"/>
        <v>0</v>
      </c>
      <c r="F59" s="1">
        <f t="shared" si="9"/>
        <v>0</v>
      </c>
      <c r="G59" s="1">
        <f t="shared" si="10"/>
        <v>0</v>
      </c>
      <c r="H59" s="1">
        <f t="shared" si="11"/>
        <v>0</v>
      </c>
      <c r="I59" s="1">
        <f t="shared" si="12"/>
        <v>0</v>
      </c>
    </row>
    <row r="60" spans="3:9" ht="12.75">
      <c r="C60" s="49">
        <v>68</v>
      </c>
      <c r="D60" t="str">
        <f t="shared" si="7"/>
        <v>Stracený Jozef</v>
      </c>
      <c r="E60" s="1">
        <f t="shared" si="8"/>
        <v>0</v>
      </c>
      <c r="F60" s="1">
        <f t="shared" si="9"/>
        <v>0</v>
      </c>
      <c r="G60" s="1">
        <f t="shared" si="10"/>
        <v>0</v>
      </c>
      <c r="H60" s="1">
        <f t="shared" si="11"/>
        <v>0</v>
      </c>
      <c r="I60" s="1">
        <f t="shared" si="12"/>
        <v>0</v>
      </c>
    </row>
    <row r="61" spans="3:9" ht="12.75">
      <c r="C61" s="49">
        <v>53</v>
      </c>
      <c r="D61" t="str">
        <f t="shared" si="7"/>
        <v>Mikolášek Ladislav</v>
      </c>
      <c r="E61" s="1">
        <f t="shared" si="8"/>
        <v>0</v>
      </c>
      <c r="F61" s="1">
        <f t="shared" si="9"/>
        <v>0</v>
      </c>
      <c r="G61" s="1">
        <f t="shared" si="10"/>
        <v>0</v>
      </c>
      <c r="H61" s="1">
        <f t="shared" si="11"/>
        <v>0</v>
      </c>
      <c r="I61" s="1">
        <f t="shared" si="12"/>
        <v>0</v>
      </c>
    </row>
    <row r="62" spans="3:9" ht="12.75">
      <c r="C62" s="49">
        <v>15</v>
      </c>
      <c r="D62" t="str">
        <f t="shared" si="7"/>
        <v>Kyncl Roman</v>
      </c>
      <c r="E62" s="1">
        <f t="shared" si="8"/>
        <v>0</v>
      </c>
      <c r="F62" s="1">
        <f t="shared" si="9"/>
        <v>0</v>
      </c>
      <c r="G62" s="1">
        <f t="shared" si="10"/>
        <v>0</v>
      </c>
      <c r="H62" s="1">
        <f t="shared" si="11"/>
        <v>0</v>
      </c>
      <c r="I62" s="1">
        <f t="shared" si="12"/>
        <v>0</v>
      </c>
    </row>
    <row r="63" spans="3:9" ht="12.75">
      <c r="C63" s="49">
        <v>101</v>
      </c>
      <c r="D63">
        <f t="shared" si="7"/>
        <v>0</v>
      </c>
      <c r="E63" s="1">
        <f t="shared" si="8"/>
        <v>0</v>
      </c>
      <c r="F63" s="1">
        <f t="shared" si="9"/>
        <v>0</v>
      </c>
      <c r="G63" s="1">
        <f t="shared" si="10"/>
        <v>0</v>
      </c>
      <c r="H63" s="1">
        <f t="shared" si="11"/>
        <v>0</v>
      </c>
      <c r="I63" s="1">
        <f t="shared" si="12"/>
        <v>0</v>
      </c>
    </row>
    <row r="64" spans="3:9" ht="12.75">
      <c r="C64" s="49">
        <v>41</v>
      </c>
      <c r="D64" t="str">
        <f t="shared" si="7"/>
        <v>Ing. Poklop Pavel</v>
      </c>
      <c r="E64" s="1">
        <f t="shared" si="8"/>
        <v>0</v>
      </c>
      <c r="F64" s="1">
        <f t="shared" si="9"/>
        <v>0</v>
      </c>
      <c r="G64" s="1">
        <f t="shared" si="10"/>
        <v>0</v>
      </c>
      <c r="H64" s="1">
        <f t="shared" si="11"/>
        <v>0</v>
      </c>
      <c r="I64" s="1">
        <f t="shared" si="12"/>
        <v>0</v>
      </c>
    </row>
    <row r="65" spans="3:9" ht="12.75">
      <c r="C65" s="49">
        <v>78</v>
      </c>
      <c r="D65" t="str">
        <f t="shared" si="7"/>
        <v>Ivan Josef</v>
      </c>
      <c r="E65" s="1">
        <f t="shared" si="8"/>
        <v>0</v>
      </c>
      <c r="F65" s="1">
        <f t="shared" si="9"/>
        <v>0</v>
      </c>
      <c r="G65" s="1">
        <f t="shared" si="10"/>
        <v>0</v>
      </c>
      <c r="H65" s="1">
        <f t="shared" si="11"/>
        <v>0</v>
      </c>
      <c r="I65" s="1">
        <f t="shared" si="12"/>
        <v>0</v>
      </c>
    </row>
    <row r="66" spans="3:9" ht="12.75">
      <c r="C66" s="49">
        <v>20</v>
      </c>
      <c r="D66" t="str">
        <f t="shared" si="7"/>
        <v>Kalců Petr</v>
      </c>
      <c r="E66" s="1">
        <f t="shared" si="8"/>
        <v>0</v>
      </c>
      <c r="F66" s="1">
        <f t="shared" si="9"/>
        <v>0</v>
      </c>
      <c r="G66" s="1">
        <f t="shared" si="10"/>
        <v>0</v>
      </c>
      <c r="H66" s="1">
        <f t="shared" si="11"/>
        <v>0</v>
      </c>
      <c r="I66" s="1">
        <f t="shared" si="12"/>
        <v>0</v>
      </c>
    </row>
    <row r="67" spans="3:9" ht="12.75">
      <c r="C67" s="49">
        <v>18</v>
      </c>
      <c r="D67" t="str">
        <f t="shared" si="7"/>
        <v>Rejna Oldřich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</row>
    <row r="68" spans="3:9" ht="12.75">
      <c r="C68" s="49">
        <v>17</v>
      </c>
      <c r="D68" t="str">
        <f t="shared" si="7"/>
        <v>Pavlíček Rudolf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</row>
    <row r="69" spans="3:9" ht="12.75">
      <c r="C69" s="49">
        <v>16</v>
      </c>
      <c r="D69" t="str">
        <f t="shared" si="7"/>
        <v>Sládková Naďa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</row>
    <row r="70" spans="3:9" ht="12.75">
      <c r="C70" s="49">
        <v>21</v>
      </c>
      <c r="D70" t="str">
        <f t="shared" si="7"/>
        <v>Kulichová Dagmar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</row>
    <row r="71" spans="3:9" ht="12.75">
      <c r="C71" s="49">
        <v>22</v>
      </c>
      <c r="D71" t="str">
        <f t="shared" si="7"/>
        <v>Schrabal Viktor</v>
      </c>
      <c r="E71" s="1">
        <f t="shared" si="8"/>
        <v>0</v>
      </c>
      <c r="F71" s="1">
        <f t="shared" si="9"/>
        <v>0</v>
      </c>
      <c r="G71" s="1">
        <f t="shared" si="10"/>
        <v>0</v>
      </c>
      <c r="H71" s="1">
        <f t="shared" si="11"/>
        <v>0</v>
      </c>
      <c r="I71" s="1">
        <f t="shared" si="12"/>
        <v>0</v>
      </c>
    </row>
    <row r="72" spans="3:9" ht="12.75">
      <c r="C72" s="49">
        <v>24</v>
      </c>
      <c r="D72" t="str">
        <f t="shared" si="7"/>
        <v>Hejnová Lenka</v>
      </c>
      <c r="E72" s="1">
        <f t="shared" si="8"/>
        <v>0</v>
      </c>
      <c r="F72" s="1">
        <f t="shared" si="9"/>
        <v>0</v>
      </c>
      <c r="G72" s="1">
        <f t="shared" si="10"/>
        <v>0</v>
      </c>
      <c r="H72" s="1">
        <f t="shared" si="11"/>
        <v>0</v>
      </c>
      <c r="I72" s="1">
        <f t="shared" si="12"/>
        <v>0</v>
      </c>
    </row>
    <row r="73" spans="3:9" ht="12.75">
      <c r="C73" s="49">
        <v>25</v>
      </c>
      <c r="D73" t="str">
        <f t="shared" si="7"/>
        <v>Klacek Jaroslav</v>
      </c>
      <c r="E73" s="1">
        <f t="shared" si="8"/>
        <v>0</v>
      </c>
      <c r="F73" s="1">
        <f t="shared" si="9"/>
        <v>0</v>
      </c>
      <c r="G73" s="1">
        <f t="shared" si="10"/>
        <v>0</v>
      </c>
      <c r="H73" s="1">
        <f t="shared" si="11"/>
        <v>0</v>
      </c>
      <c r="I73" s="1">
        <f t="shared" si="12"/>
        <v>0</v>
      </c>
    </row>
    <row r="74" spans="3:9" ht="12.75">
      <c r="C74" s="49">
        <v>26</v>
      </c>
      <c r="D74" t="str">
        <f t="shared" si="7"/>
        <v>Hajská Lenka</v>
      </c>
      <c r="E74" s="1">
        <f t="shared" si="8"/>
        <v>0</v>
      </c>
      <c r="F74" s="1">
        <f t="shared" si="9"/>
        <v>0</v>
      </c>
      <c r="G74" s="1">
        <f t="shared" si="10"/>
        <v>0</v>
      </c>
      <c r="H74" s="1">
        <f t="shared" si="11"/>
        <v>0</v>
      </c>
      <c r="I74" s="1">
        <f t="shared" si="12"/>
        <v>0</v>
      </c>
    </row>
    <row r="75" spans="3:9" ht="12.75">
      <c r="C75" s="49">
        <v>27</v>
      </c>
      <c r="D75" t="str">
        <f t="shared" si="7"/>
        <v>Ing. Berger Jiří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</row>
    <row r="76" spans="3:9" ht="12.75">
      <c r="C76" s="49">
        <v>28</v>
      </c>
      <c r="D76" t="str">
        <f aca="true" t="shared" si="13" ref="D76:D107">VLOOKUP(C76,dv,3)</f>
        <v>Novák Radek</v>
      </c>
      <c r="E76" s="1">
        <f aca="true" t="shared" si="14" ref="E76:E107">VLOOKUP(C76,dv,14)</f>
        <v>0</v>
      </c>
      <c r="F76" s="1">
        <f aca="true" t="shared" si="15" ref="F76:F107">VLOOKUP(C76,dv,15)</f>
        <v>0</v>
      </c>
      <c r="G76" s="1">
        <f aca="true" t="shared" si="16" ref="G76:G107">VLOOKUP(C76,dv,16)</f>
        <v>0</v>
      </c>
      <c r="H76" s="1">
        <f aca="true" t="shared" si="17" ref="H76:H107">VLOOKUP(C76,dv,17)</f>
        <v>0</v>
      </c>
      <c r="I76" s="1">
        <f aca="true" t="shared" si="18" ref="I76:I107">VLOOKUP(C76,dv,18)</f>
        <v>0</v>
      </c>
    </row>
    <row r="77" spans="3:9" ht="12.75">
      <c r="C77" s="49">
        <v>30</v>
      </c>
      <c r="D77" t="str">
        <f t="shared" si="13"/>
        <v>Kuneš Zdeněk</v>
      </c>
      <c r="E77" s="1">
        <f t="shared" si="14"/>
        <v>0</v>
      </c>
      <c r="F77" s="1">
        <f t="shared" si="15"/>
        <v>0</v>
      </c>
      <c r="G77" s="1">
        <f t="shared" si="16"/>
        <v>0</v>
      </c>
      <c r="H77" s="1">
        <f t="shared" si="17"/>
        <v>0</v>
      </c>
      <c r="I77" s="1">
        <f t="shared" si="18"/>
        <v>0</v>
      </c>
    </row>
    <row r="78" spans="3:9" ht="12.75">
      <c r="C78" s="49">
        <v>31</v>
      </c>
      <c r="D78" t="str">
        <f t="shared" si="13"/>
        <v>Michal Roman</v>
      </c>
      <c r="E78" s="1">
        <f t="shared" si="14"/>
        <v>0</v>
      </c>
      <c r="F78" s="1">
        <f t="shared" si="15"/>
        <v>0</v>
      </c>
      <c r="G78" s="1">
        <f t="shared" si="16"/>
        <v>0</v>
      </c>
      <c r="H78" s="1">
        <f t="shared" si="17"/>
        <v>0</v>
      </c>
      <c r="I78" s="1">
        <f t="shared" si="18"/>
        <v>0</v>
      </c>
    </row>
    <row r="79" spans="3:9" ht="12.75">
      <c r="C79" s="49">
        <v>33</v>
      </c>
      <c r="D79" t="str">
        <f t="shared" si="13"/>
        <v>Bouchal Václav</v>
      </c>
      <c r="E79" s="1">
        <f t="shared" si="14"/>
        <v>0</v>
      </c>
      <c r="F79" s="1">
        <f t="shared" si="15"/>
        <v>0</v>
      </c>
      <c r="G79" s="1">
        <f t="shared" si="16"/>
        <v>0</v>
      </c>
      <c r="H79" s="1">
        <f t="shared" si="17"/>
        <v>0</v>
      </c>
      <c r="I79" s="1">
        <f t="shared" si="18"/>
        <v>0</v>
      </c>
    </row>
    <row r="80" spans="3:9" ht="12.75">
      <c r="C80" s="49">
        <v>34</v>
      </c>
      <c r="D80" t="str">
        <f t="shared" si="13"/>
        <v>JUDr. Mezek Pavel</v>
      </c>
      <c r="E80" s="1">
        <f t="shared" si="14"/>
        <v>0</v>
      </c>
      <c r="F80" s="1">
        <f t="shared" si="15"/>
        <v>0</v>
      </c>
      <c r="G80" s="1">
        <f t="shared" si="16"/>
        <v>0</v>
      </c>
      <c r="H80" s="1">
        <f t="shared" si="17"/>
        <v>0</v>
      </c>
      <c r="I80" s="1">
        <f t="shared" si="18"/>
        <v>0</v>
      </c>
    </row>
    <row r="81" spans="3:9" ht="12.75">
      <c r="C81" s="49">
        <v>35</v>
      </c>
      <c r="D81" t="str">
        <f t="shared" si="13"/>
        <v>Mansfeldová Jiřina</v>
      </c>
      <c r="E81" s="1">
        <f t="shared" si="14"/>
        <v>0</v>
      </c>
      <c r="F81" s="1">
        <f t="shared" si="15"/>
        <v>0</v>
      </c>
      <c r="G81" s="1">
        <f t="shared" si="16"/>
        <v>0</v>
      </c>
      <c r="H81" s="1">
        <f t="shared" si="17"/>
        <v>0</v>
      </c>
      <c r="I81" s="1">
        <f t="shared" si="18"/>
        <v>0</v>
      </c>
    </row>
    <row r="82" spans="3:9" ht="12.75">
      <c r="C82" s="49">
        <v>36</v>
      </c>
      <c r="D82" t="str">
        <f t="shared" si="13"/>
        <v>Ing. Masár Peter</v>
      </c>
      <c r="E82" s="1">
        <f t="shared" si="14"/>
        <v>0</v>
      </c>
      <c r="F82" s="1">
        <f t="shared" si="15"/>
        <v>0</v>
      </c>
      <c r="G82" s="1">
        <f t="shared" si="16"/>
        <v>0</v>
      </c>
      <c r="H82" s="1">
        <f t="shared" si="17"/>
        <v>0</v>
      </c>
      <c r="I82" s="1">
        <f t="shared" si="18"/>
        <v>0</v>
      </c>
    </row>
    <row r="83" spans="3:9" ht="12.75">
      <c r="C83" s="49">
        <v>37</v>
      </c>
      <c r="D83" t="str">
        <f t="shared" si="13"/>
        <v>Fremr Martin</v>
      </c>
      <c r="E83" s="1">
        <f t="shared" si="14"/>
        <v>0</v>
      </c>
      <c r="F83" s="1">
        <f t="shared" si="15"/>
        <v>0</v>
      </c>
      <c r="G83" s="1">
        <f t="shared" si="16"/>
        <v>0</v>
      </c>
      <c r="H83" s="1">
        <f t="shared" si="17"/>
        <v>0</v>
      </c>
      <c r="I83" s="1">
        <f t="shared" si="18"/>
        <v>0</v>
      </c>
    </row>
    <row r="84" spans="3:9" ht="12.75">
      <c r="C84" s="49">
        <v>38</v>
      </c>
      <c r="D84" t="str">
        <f t="shared" si="13"/>
        <v>Fremrová Jarmila</v>
      </c>
      <c r="E84" s="1">
        <f t="shared" si="14"/>
        <v>0</v>
      </c>
      <c r="F84" s="1">
        <f t="shared" si="15"/>
        <v>0</v>
      </c>
      <c r="G84" s="1">
        <f t="shared" si="16"/>
        <v>0</v>
      </c>
      <c r="H84" s="1">
        <f t="shared" si="17"/>
        <v>0</v>
      </c>
      <c r="I84" s="1">
        <f t="shared" si="18"/>
        <v>0</v>
      </c>
    </row>
    <row r="85" spans="3:9" ht="12.75">
      <c r="C85" s="49">
        <v>39</v>
      </c>
      <c r="D85" t="str">
        <f t="shared" si="13"/>
        <v>Baroch Pavel</v>
      </c>
      <c r="E85" s="1">
        <f t="shared" si="14"/>
        <v>0</v>
      </c>
      <c r="F85" s="1">
        <f t="shared" si="15"/>
        <v>0</v>
      </c>
      <c r="G85" s="1">
        <f t="shared" si="16"/>
        <v>0</v>
      </c>
      <c r="H85" s="1">
        <f t="shared" si="17"/>
        <v>0</v>
      </c>
      <c r="I85" s="1">
        <f t="shared" si="18"/>
        <v>0</v>
      </c>
    </row>
    <row r="86" spans="3:9" ht="12.75">
      <c r="C86" s="49">
        <v>45</v>
      </c>
      <c r="D86" t="str">
        <f t="shared" si="13"/>
        <v>Kotalová Eva</v>
      </c>
      <c r="E86" s="1">
        <f t="shared" si="14"/>
        <v>0</v>
      </c>
      <c r="F86" s="1">
        <f t="shared" si="15"/>
        <v>0</v>
      </c>
      <c r="G86" s="1">
        <f t="shared" si="16"/>
        <v>0</v>
      </c>
      <c r="H86" s="1">
        <f t="shared" si="17"/>
        <v>0</v>
      </c>
      <c r="I86" s="1">
        <f t="shared" si="18"/>
        <v>0</v>
      </c>
    </row>
    <row r="87" spans="3:9" ht="12.75">
      <c r="C87" s="49">
        <v>46</v>
      </c>
      <c r="D87" t="str">
        <f t="shared" si="13"/>
        <v>Svoboda Petr</v>
      </c>
      <c r="E87" s="1">
        <f t="shared" si="14"/>
        <v>0</v>
      </c>
      <c r="F87" s="1">
        <f t="shared" si="15"/>
        <v>0</v>
      </c>
      <c r="G87" s="1">
        <f t="shared" si="16"/>
        <v>0</v>
      </c>
      <c r="H87" s="1">
        <f t="shared" si="17"/>
        <v>0</v>
      </c>
      <c r="I87" s="1">
        <f t="shared" si="18"/>
        <v>0</v>
      </c>
    </row>
    <row r="88" spans="3:9" ht="12.75">
      <c r="C88" s="49">
        <v>47</v>
      </c>
      <c r="D88" t="str">
        <f t="shared" si="13"/>
        <v>Kalista Jiří</v>
      </c>
      <c r="E88" s="1">
        <f t="shared" si="14"/>
        <v>0</v>
      </c>
      <c r="F88" s="1">
        <f t="shared" si="15"/>
        <v>0</v>
      </c>
      <c r="G88" s="1">
        <f t="shared" si="16"/>
        <v>0</v>
      </c>
      <c r="H88" s="1">
        <f t="shared" si="17"/>
        <v>0</v>
      </c>
      <c r="I88" s="1">
        <f t="shared" si="18"/>
        <v>0</v>
      </c>
    </row>
    <row r="89" spans="3:9" ht="12.75">
      <c r="C89" s="49">
        <v>48</v>
      </c>
      <c r="D89" t="str">
        <f t="shared" si="13"/>
        <v>Zůna František</v>
      </c>
      <c r="E89" s="1">
        <f t="shared" si="14"/>
        <v>0</v>
      </c>
      <c r="F89" s="1">
        <f t="shared" si="15"/>
        <v>0</v>
      </c>
      <c r="G89" s="1">
        <f t="shared" si="16"/>
        <v>0</v>
      </c>
      <c r="H89" s="1">
        <f t="shared" si="17"/>
        <v>0</v>
      </c>
      <c r="I89" s="1">
        <f t="shared" si="18"/>
        <v>0</v>
      </c>
    </row>
    <row r="90" spans="3:9" ht="12.75">
      <c r="C90" s="49">
        <v>50</v>
      </c>
      <c r="D90" t="str">
        <f t="shared" si="13"/>
        <v>JUDr. Prokop Jiří</v>
      </c>
      <c r="E90" s="1">
        <f t="shared" si="14"/>
        <v>0</v>
      </c>
      <c r="F90" s="1">
        <f t="shared" si="15"/>
        <v>0</v>
      </c>
      <c r="G90" s="1">
        <f t="shared" si="16"/>
        <v>0</v>
      </c>
      <c r="H90" s="1">
        <f t="shared" si="17"/>
        <v>0</v>
      </c>
      <c r="I90" s="1">
        <f t="shared" si="18"/>
        <v>0</v>
      </c>
    </row>
    <row r="91" spans="3:9" ht="12.75">
      <c r="C91" s="49">
        <v>51</v>
      </c>
      <c r="D91" t="str">
        <f t="shared" si="13"/>
        <v>Diviš Zdeněk</v>
      </c>
      <c r="E91" s="1">
        <f t="shared" si="14"/>
        <v>0</v>
      </c>
      <c r="F91" s="1">
        <f t="shared" si="15"/>
        <v>0</v>
      </c>
      <c r="G91" s="1">
        <f t="shared" si="16"/>
        <v>0</v>
      </c>
      <c r="H91" s="1">
        <f t="shared" si="17"/>
        <v>0</v>
      </c>
      <c r="I91" s="1">
        <f t="shared" si="18"/>
        <v>0</v>
      </c>
    </row>
    <row r="92" spans="3:9" ht="12.75">
      <c r="C92" s="49">
        <v>52</v>
      </c>
      <c r="D92" t="str">
        <f t="shared" si="13"/>
        <v>Hanzlíček David</v>
      </c>
      <c r="E92" s="1">
        <f t="shared" si="14"/>
        <v>0</v>
      </c>
      <c r="F92" s="1">
        <f t="shared" si="15"/>
        <v>0</v>
      </c>
      <c r="G92" s="1">
        <f t="shared" si="16"/>
        <v>0</v>
      </c>
      <c r="H92" s="1">
        <f t="shared" si="17"/>
        <v>0</v>
      </c>
      <c r="I92" s="1">
        <f t="shared" si="18"/>
        <v>0</v>
      </c>
    </row>
    <row r="93" spans="3:9" ht="12.75">
      <c r="C93" s="49">
        <v>54</v>
      </c>
      <c r="D93" t="str">
        <f t="shared" si="13"/>
        <v>Kučera Bohumil</v>
      </c>
      <c r="E93" s="1">
        <f t="shared" si="14"/>
        <v>0</v>
      </c>
      <c r="F93" s="1">
        <f t="shared" si="15"/>
        <v>0</v>
      </c>
      <c r="G93" s="1">
        <f t="shared" si="16"/>
        <v>0</v>
      </c>
      <c r="H93" s="1">
        <f t="shared" si="17"/>
        <v>0</v>
      </c>
      <c r="I93" s="1">
        <f t="shared" si="18"/>
        <v>0</v>
      </c>
    </row>
    <row r="94" spans="3:9" ht="12.75">
      <c r="C94" s="49">
        <v>56</v>
      </c>
      <c r="D94" t="str">
        <f t="shared" si="13"/>
        <v>Trejtnar Bohuslav</v>
      </c>
      <c r="E94" s="1">
        <f t="shared" si="14"/>
        <v>0</v>
      </c>
      <c r="F94" s="1">
        <f t="shared" si="15"/>
        <v>0</v>
      </c>
      <c r="G94" s="1">
        <f t="shared" si="16"/>
        <v>0</v>
      </c>
      <c r="H94" s="1">
        <f t="shared" si="17"/>
        <v>0</v>
      </c>
      <c r="I94" s="1">
        <f t="shared" si="18"/>
        <v>0</v>
      </c>
    </row>
    <row r="95" spans="3:9" ht="12.75">
      <c r="C95" s="49">
        <v>57</v>
      </c>
      <c r="D95" t="str">
        <f t="shared" si="13"/>
        <v>Kuřátko Pavel</v>
      </c>
      <c r="E95" s="1">
        <f t="shared" si="14"/>
        <v>0</v>
      </c>
      <c r="F95" s="1">
        <f t="shared" si="15"/>
        <v>0</v>
      </c>
      <c r="G95" s="1">
        <f t="shared" si="16"/>
        <v>0</v>
      </c>
      <c r="H95" s="1">
        <f t="shared" si="17"/>
        <v>0</v>
      </c>
      <c r="I95" s="1">
        <f t="shared" si="18"/>
        <v>0</v>
      </c>
    </row>
    <row r="96" spans="3:9" ht="12.75">
      <c r="C96" s="49">
        <v>58</v>
      </c>
      <c r="D96" t="str">
        <f t="shared" si="13"/>
        <v>Fogl Pavel</v>
      </c>
      <c r="E96" s="1">
        <f t="shared" si="14"/>
        <v>0</v>
      </c>
      <c r="F96" s="1">
        <f t="shared" si="15"/>
        <v>0</v>
      </c>
      <c r="G96" s="1">
        <f t="shared" si="16"/>
        <v>0</v>
      </c>
      <c r="H96" s="1">
        <f t="shared" si="17"/>
        <v>0</v>
      </c>
      <c r="I96" s="1">
        <f t="shared" si="18"/>
        <v>0</v>
      </c>
    </row>
    <row r="97" spans="3:9" ht="12.75">
      <c r="C97" s="49">
        <v>59</v>
      </c>
      <c r="D97" t="str">
        <f t="shared" si="13"/>
        <v>Galuščák Zdeněk</v>
      </c>
      <c r="E97" s="1">
        <f t="shared" si="14"/>
        <v>0</v>
      </c>
      <c r="F97" s="1">
        <f t="shared" si="15"/>
        <v>0</v>
      </c>
      <c r="G97" s="1">
        <f t="shared" si="16"/>
        <v>0</v>
      </c>
      <c r="H97" s="1">
        <f t="shared" si="17"/>
        <v>0</v>
      </c>
      <c r="I97" s="1">
        <f t="shared" si="18"/>
        <v>0</v>
      </c>
    </row>
    <row r="98" spans="3:9" ht="12.75">
      <c r="C98" s="49">
        <v>60</v>
      </c>
      <c r="D98" t="str">
        <f t="shared" si="13"/>
        <v>Kvapil Miloš</v>
      </c>
      <c r="E98" s="1">
        <f t="shared" si="14"/>
        <v>0</v>
      </c>
      <c r="F98" s="1">
        <f t="shared" si="15"/>
        <v>0</v>
      </c>
      <c r="G98" s="1">
        <f t="shared" si="16"/>
        <v>0</v>
      </c>
      <c r="H98" s="1">
        <f t="shared" si="17"/>
        <v>0</v>
      </c>
      <c r="I98" s="1">
        <f t="shared" si="18"/>
        <v>0</v>
      </c>
    </row>
    <row r="99" spans="3:9" ht="12.75">
      <c r="C99" s="49">
        <v>69</v>
      </c>
      <c r="D99" t="str">
        <f t="shared" si="13"/>
        <v>Krsková Tereza</v>
      </c>
      <c r="E99" s="1">
        <f t="shared" si="14"/>
        <v>0</v>
      </c>
      <c r="F99" s="1">
        <f t="shared" si="15"/>
        <v>0</v>
      </c>
      <c r="G99" s="1">
        <f t="shared" si="16"/>
        <v>0</v>
      </c>
      <c r="H99" s="1">
        <f t="shared" si="17"/>
        <v>0</v>
      </c>
      <c r="I99" s="1">
        <f t="shared" si="18"/>
        <v>0</v>
      </c>
    </row>
    <row r="100" spans="3:9" ht="12.75">
      <c r="C100" s="49">
        <v>70</v>
      </c>
      <c r="D100" t="str">
        <f t="shared" si="13"/>
        <v>Fialová Pavlína</v>
      </c>
      <c r="E100" s="1">
        <f t="shared" si="14"/>
        <v>0</v>
      </c>
      <c r="F100" s="1">
        <f t="shared" si="15"/>
        <v>0</v>
      </c>
      <c r="G100" s="1">
        <f t="shared" si="16"/>
        <v>0</v>
      </c>
      <c r="H100" s="1">
        <f t="shared" si="17"/>
        <v>0</v>
      </c>
      <c r="I100" s="1">
        <f t="shared" si="18"/>
        <v>0</v>
      </c>
    </row>
    <row r="101" spans="3:9" ht="12.75">
      <c r="C101" s="49">
        <v>71</v>
      </c>
      <c r="D101" t="str">
        <f t="shared" si="13"/>
        <v>Kozáková Naďa</v>
      </c>
      <c r="E101" s="1">
        <f t="shared" si="14"/>
        <v>0</v>
      </c>
      <c r="F101" s="1">
        <f t="shared" si="15"/>
        <v>0</v>
      </c>
      <c r="G101" s="1">
        <f t="shared" si="16"/>
        <v>0</v>
      </c>
      <c r="H101" s="1">
        <f t="shared" si="17"/>
        <v>0</v>
      </c>
      <c r="I101" s="1">
        <f t="shared" si="18"/>
        <v>0</v>
      </c>
    </row>
    <row r="102" spans="3:9" ht="12.75">
      <c r="C102" s="49">
        <v>72</v>
      </c>
      <c r="D102" t="str">
        <f t="shared" si="13"/>
        <v>Neumanová Dagmar</v>
      </c>
      <c r="E102" s="1">
        <f t="shared" si="14"/>
        <v>0</v>
      </c>
      <c r="F102" s="1">
        <f t="shared" si="15"/>
        <v>0</v>
      </c>
      <c r="G102" s="1">
        <f t="shared" si="16"/>
        <v>0</v>
      </c>
      <c r="H102" s="1">
        <f t="shared" si="17"/>
        <v>0</v>
      </c>
      <c r="I102" s="1">
        <f t="shared" si="18"/>
        <v>0</v>
      </c>
    </row>
    <row r="103" spans="3:9" ht="12.75">
      <c r="C103" s="49">
        <v>74</v>
      </c>
      <c r="D103" t="str">
        <f t="shared" si="13"/>
        <v>Peca Milan</v>
      </c>
      <c r="E103" s="1">
        <f t="shared" si="14"/>
        <v>0</v>
      </c>
      <c r="F103" s="1">
        <f t="shared" si="15"/>
        <v>0</v>
      </c>
      <c r="G103" s="1">
        <f t="shared" si="16"/>
        <v>0</v>
      </c>
      <c r="H103" s="1">
        <f t="shared" si="17"/>
        <v>0</v>
      </c>
      <c r="I103" s="1">
        <f t="shared" si="18"/>
        <v>0</v>
      </c>
    </row>
    <row r="104" spans="3:9" ht="12.75">
      <c r="C104" s="49">
        <v>77</v>
      </c>
      <c r="D104" t="str">
        <f t="shared" si="13"/>
        <v>Běhoun Jaroslav</v>
      </c>
      <c r="E104" s="1">
        <f t="shared" si="14"/>
        <v>0</v>
      </c>
      <c r="F104" s="1">
        <f t="shared" si="15"/>
        <v>0</v>
      </c>
      <c r="G104" s="1">
        <f t="shared" si="16"/>
        <v>0</v>
      </c>
      <c r="H104" s="1">
        <f t="shared" si="17"/>
        <v>0</v>
      </c>
      <c r="I104" s="1">
        <f t="shared" si="18"/>
        <v>0</v>
      </c>
    </row>
    <row r="105" spans="3:9" ht="12.75">
      <c r="C105" s="49">
        <v>79</v>
      </c>
      <c r="D105" t="str">
        <f t="shared" si="13"/>
        <v>Baudyš Jan</v>
      </c>
      <c r="E105" s="1">
        <f t="shared" si="14"/>
        <v>0</v>
      </c>
      <c r="F105" s="1">
        <f t="shared" si="15"/>
        <v>0</v>
      </c>
      <c r="G105" s="1">
        <f t="shared" si="16"/>
        <v>0</v>
      </c>
      <c r="H105" s="1">
        <f t="shared" si="17"/>
        <v>0</v>
      </c>
      <c r="I105" s="1">
        <f t="shared" si="18"/>
        <v>0</v>
      </c>
    </row>
    <row r="106" spans="3:9" ht="12.75">
      <c r="C106" s="49">
        <v>80</v>
      </c>
      <c r="D106" t="str">
        <f t="shared" si="13"/>
        <v>Filakovská Gabriela</v>
      </c>
      <c r="E106" s="1">
        <f t="shared" si="14"/>
        <v>0</v>
      </c>
      <c r="F106" s="1">
        <f t="shared" si="15"/>
        <v>0</v>
      </c>
      <c r="G106" s="1">
        <f t="shared" si="16"/>
        <v>0</v>
      </c>
      <c r="H106" s="1">
        <f t="shared" si="17"/>
        <v>0</v>
      </c>
      <c r="I106" s="1">
        <f t="shared" si="18"/>
        <v>0</v>
      </c>
    </row>
    <row r="107" spans="3:9" ht="12.75">
      <c r="C107" s="49">
        <v>81</v>
      </c>
      <c r="D107" t="str">
        <f t="shared" si="13"/>
        <v>Stránský Milan</v>
      </c>
      <c r="E107" s="1">
        <f t="shared" si="14"/>
        <v>0</v>
      </c>
      <c r="F107" s="1">
        <f t="shared" si="15"/>
        <v>0</v>
      </c>
      <c r="G107" s="1">
        <f t="shared" si="16"/>
        <v>0</v>
      </c>
      <c r="H107" s="1">
        <f t="shared" si="17"/>
        <v>0</v>
      </c>
      <c r="I107" s="1">
        <f t="shared" si="18"/>
        <v>0</v>
      </c>
    </row>
    <row r="108" spans="3:9" ht="12.75">
      <c r="C108" s="49">
        <v>82</v>
      </c>
      <c r="D108" t="str">
        <f aca="true" t="shared" si="19" ref="D108:D139">VLOOKUP(C108,dv,3)</f>
        <v>Čiháková Lucie</v>
      </c>
      <c r="E108" s="1">
        <f aca="true" t="shared" si="20" ref="E108:E139">VLOOKUP(C108,dv,14)</f>
        <v>0</v>
      </c>
      <c r="F108" s="1">
        <f aca="true" t="shared" si="21" ref="F108:F139">VLOOKUP(C108,dv,15)</f>
        <v>0</v>
      </c>
      <c r="G108" s="1">
        <f aca="true" t="shared" si="22" ref="G108:G139">VLOOKUP(C108,dv,16)</f>
        <v>0</v>
      </c>
      <c r="H108" s="1">
        <f aca="true" t="shared" si="23" ref="H108:H139">VLOOKUP(C108,dv,17)</f>
        <v>0</v>
      </c>
      <c r="I108" s="1">
        <f aca="true" t="shared" si="24" ref="I108:I139">VLOOKUP(C108,dv,18)</f>
        <v>0</v>
      </c>
    </row>
    <row r="109" spans="3:9" ht="12.75">
      <c r="C109" s="49">
        <v>83</v>
      </c>
      <c r="D109" t="str">
        <f t="shared" si="19"/>
        <v>Koubek Michal</v>
      </c>
      <c r="E109" s="1">
        <f t="shared" si="20"/>
        <v>0</v>
      </c>
      <c r="F109" s="1">
        <f t="shared" si="21"/>
        <v>0</v>
      </c>
      <c r="G109" s="1">
        <f t="shared" si="22"/>
        <v>0</v>
      </c>
      <c r="H109" s="1">
        <f t="shared" si="23"/>
        <v>0</v>
      </c>
      <c r="I109" s="1">
        <f t="shared" si="24"/>
        <v>0</v>
      </c>
    </row>
    <row r="110" spans="3:9" ht="12.75">
      <c r="C110" s="49">
        <v>84</v>
      </c>
      <c r="D110" t="str">
        <f t="shared" si="19"/>
        <v>Zemánek Jiří</v>
      </c>
      <c r="E110" s="1">
        <f t="shared" si="20"/>
        <v>0</v>
      </c>
      <c r="F110" s="1">
        <f t="shared" si="21"/>
        <v>0</v>
      </c>
      <c r="G110" s="1">
        <f t="shared" si="22"/>
        <v>0</v>
      </c>
      <c r="H110" s="1">
        <f t="shared" si="23"/>
        <v>0</v>
      </c>
      <c r="I110" s="1">
        <f t="shared" si="24"/>
        <v>0</v>
      </c>
    </row>
    <row r="111" spans="3:9" ht="12.75">
      <c r="C111" s="49">
        <v>90</v>
      </c>
      <c r="D111" t="str">
        <f t="shared" si="19"/>
        <v>Zábel Lubomír</v>
      </c>
      <c r="E111" s="1">
        <f t="shared" si="20"/>
        <v>0</v>
      </c>
      <c r="F111" s="1">
        <f t="shared" si="21"/>
        <v>0</v>
      </c>
      <c r="G111" s="1">
        <f t="shared" si="22"/>
        <v>0</v>
      </c>
      <c r="H111" s="1">
        <f t="shared" si="23"/>
        <v>0</v>
      </c>
      <c r="I111" s="1">
        <f t="shared" si="24"/>
        <v>0</v>
      </c>
    </row>
    <row r="112" spans="3:9" ht="12.75">
      <c r="C112" s="49">
        <v>91</v>
      </c>
      <c r="D112" t="str">
        <f t="shared" si="19"/>
        <v>Fojtík Bronislav</v>
      </c>
      <c r="E112" s="1">
        <f t="shared" si="20"/>
        <v>0</v>
      </c>
      <c r="F112" s="1">
        <f t="shared" si="21"/>
        <v>0</v>
      </c>
      <c r="G112" s="1">
        <f t="shared" si="22"/>
        <v>0</v>
      </c>
      <c r="H112" s="1">
        <f t="shared" si="23"/>
        <v>0</v>
      </c>
      <c r="I112" s="1">
        <f t="shared" si="24"/>
        <v>0</v>
      </c>
    </row>
    <row r="113" spans="3:9" ht="12.75">
      <c r="C113" s="49">
        <v>92</v>
      </c>
      <c r="D113" t="str">
        <f t="shared" si="19"/>
        <v>Zimek Jiří</v>
      </c>
      <c r="E113" s="1">
        <f t="shared" si="20"/>
        <v>0</v>
      </c>
      <c r="F113" s="1">
        <f t="shared" si="21"/>
        <v>0</v>
      </c>
      <c r="G113" s="1">
        <f t="shared" si="22"/>
        <v>0</v>
      </c>
      <c r="H113" s="1">
        <f t="shared" si="23"/>
        <v>0</v>
      </c>
      <c r="I113" s="1">
        <f t="shared" si="24"/>
        <v>0</v>
      </c>
    </row>
    <row r="114" spans="3:9" ht="12.75">
      <c r="C114" s="49">
        <v>96</v>
      </c>
      <c r="D114" t="str">
        <f t="shared" si="19"/>
        <v>Macků Robert</v>
      </c>
      <c r="E114" s="1">
        <f t="shared" si="20"/>
        <v>0</v>
      </c>
      <c r="F114" s="1">
        <f t="shared" si="21"/>
        <v>0</v>
      </c>
      <c r="G114" s="1">
        <f t="shared" si="22"/>
        <v>0</v>
      </c>
      <c r="H114" s="1">
        <f t="shared" si="23"/>
        <v>0</v>
      </c>
      <c r="I114" s="1">
        <f t="shared" si="24"/>
        <v>0</v>
      </c>
    </row>
    <row r="115" spans="3:9" ht="12.75">
      <c r="C115" s="49">
        <v>102</v>
      </c>
      <c r="D115">
        <f t="shared" si="19"/>
        <v>0</v>
      </c>
      <c r="E115" s="1">
        <f t="shared" si="20"/>
        <v>0</v>
      </c>
      <c r="F115" s="1">
        <f t="shared" si="21"/>
        <v>0</v>
      </c>
      <c r="G115" s="1">
        <f t="shared" si="22"/>
        <v>0</v>
      </c>
      <c r="H115" s="1">
        <f t="shared" si="23"/>
        <v>0</v>
      </c>
      <c r="I115" s="1">
        <f t="shared" si="24"/>
        <v>0</v>
      </c>
    </row>
    <row r="116" spans="3:9" ht="12.75">
      <c r="C116" s="49">
        <v>103</v>
      </c>
      <c r="D116">
        <f t="shared" si="19"/>
        <v>0</v>
      </c>
      <c r="E116" s="1">
        <f t="shared" si="20"/>
        <v>0</v>
      </c>
      <c r="F116" s="1">
        <f t="shared" si="21"/>
        <v>0</v>
      </c>
      <c r="G116" s="1">
        <f t="shared" si="22"/>
        <v>0</v>
      </c>
      <c r="H116" s="1">
        <f t="shared" si="23"/>
        <v>0</v>
      </c>
      <c r="I116" s="1">
        <f t="shared" si="24"/>
        <v>0</v>
      </c>
    </row>
    <row r="117" spans="3:9" ht="12.75">
      <c r="C117" s="49">
        <v>105</v>
      </c>
      <c r="D117" t="str">
        <f t="shared" si="19"/>
        <v>Kaňa Vladimír</v>
      </c>
      <c r="E117" s="1">
        <f t="shared" si="20"/>
        <v>0</v>
      </c>
      <c r="F117" s="1">
        <f t="shared" si="21"/>
        <v>0</v>
      </c>
      <c r="G117" s="1">
        <f t="shared" si="22"/>
        <v>0</v>
      </c>
      <c r="H117" s="1">
        <f t="shared" si="23"/>
        <v>0</v>
      </c>
      <c r="I117" s="1">
        <f t="shared" si="24"/>
        <v>0</v>
      </c>
    </row>
    <row r="118" spans="3:9" ht="12.75">
      <c r="C118" s="49">
        <v>106</v>
      </c>
      <c r="D118" t="str">
        <f t="shared" si="19"/>
        <v>Žilka Ludvík</v>
      </c>
      <c r="E118" s="1">
        <f t="shared" si="20"/>
        <v>0</v>
      </c>
      <c r="F118" s="1">
        <f t="shared" si="21"/>
        <v>0</v>
      </c>
      <c r="G118" s="1">
        <f t="shared" si="22"/>
        <v>0</v>
      </c>
      <c r="H118" s="1">
        <f t="shared" si="23"/>
        <v>0</v>
      </c>
      <c r="I118" s="1">
        <f t="shared" si="24"/>
        <v>0</v>
      </c>
    </row>
    <row r="119" spans="3:9" ht="12.75">
      <c r="C119" s="49">
        <v>107</v>
      </c>
      <c r="D119" t="str">
        <f t="shared" si="19"/>
        <v>Ing. Menšík Alois</v>
      </c>
      <c r="E119" s="1">
        <f t="shared" si="20"/>
        <v>0</v>
      </c>
      <c r="F119" s="1">
        <f t="shared" si="21"/>
        <v>0</v>
      </c>
      <c r="G119" s="1">
        <f t="shared" si="22"/>
        <v>0</v>
      </c>
      <c r="H119" s="1">
        <f t="shared" si="23"/>
        <v>0</v>
      </c>
      <c r="I119" s="1">
        <f t="shared" si="24"/>
        <v>0</v>
      </c>
    </row>
    <row r="120" spans="3:9" ht="12.75">
      <c r="C120" s="49">
        <v>108</v>
      </c>
      <c r="D120" t="str">
        <f t="shared" si="19"/>
        <v>Horák Luděk</v>
      </c>
      <c r="E120" s="1">
        <f t="shared" si="20"/>
        <v>0</v>
      </c>
      <c r="F120" s="1">
        <f t="shared" si="21"/>
        <v>0</v>
      </c>
      <c r="G120" s="1">
        <f t="shared" si="22"/>
        <v>0</v>
      </c>
      <c r="H120" s="1">
        <f t="shared" si="23"/>
        <v>0</v>
      </c>
      <c r="I120" s="1">
        <f t="shared" si="24"/>
        <v>0</v>
      </c>
    </row>
    <row r="121" spans="3:9" ht="12.75">
      <c r="C121" s="49">
        <v>109</v>
      </c>
      <c r="D121" t="str">
        <f t="shared" si="19"/>
        <v>Kopčík Aleš</v>
      </c>
      <c r="E121" s="1">
        <f t="shared" si="20"/>
        <v>0</v>
      </c>
      <c r="F121" s="1">
        <f t="shared" si="21"/>
        <v>0</v>
      </c>
      <c r="G121" s="1">
        <f t="shared" si="22"/>
        <v>0</v>
      </c>
      <c r="H121" s="1">
        <f t="shared" si="23"/>
        <v>0</v>
      </c>
      <c r="I121" s="1">
        <f t="shared" si="24"/>
        <v>0</v>
      </c>
    </row>
    <row r="122" spans="3:9" ht="12.75">
      <c r="C122" s="49">
        <v>110</v>
      </c>
      <c r="D122" t="str">
        <f t="shared" si="19"/>
        <v>Kubizňák Miloš</v>
      </c>
      <c r="E122" s="1">
        <f t="shared" si="20"/>
        <v>0</v>
      </c>
      <c r="F122" s="1">
        <f t="shared" si="21"/>
        <v>0</v>
      </c>
      <c r="G122" s="1">
        <f t="shared" si="22"/>
        <v>0</v>
      </c>
      <c r="H122" s="1">
        <f t="shared" si="23"/>
        <v>0</v>
      </c>
      <c r="I122" s="1">
        <f t="shared" si="24"/>
        <v>0</v>
      </c>
    </row>
    <row r="123" spans="3:9" ht="12.75">
      <c r="C123" s="49">
        <v>111</v>
      </c>
      <c r="D123" t="str">
        <f t="shared" si="19"/>
        <v>Kubizňáková Lucie</v>
      </c>
      <c r="E123" s="1">
        <f t="shared" si="20"/>
        <v>0</v>
      </c>
      <c r="F123" s="1">
        <f t="shared" si="21"/>
        <v>0</v>
      </c>
      <c r="G123" s="1">
        <f t="shared" si="22"/>
        <v>0</v>
      </c>
      <c r="H123" s="1">
        <f t="shared" si="23"/>
        <v>0</v>
      </c>
      <c r="I123" s="1">
        <f t="shared" si="24"/>
        <v>0</v>
      </c>
    </row>
    <row r="124" spans="3:9" ht="12.75">
      <c r="C124" s="49">
        <v>112</v>
      </c>
      <c r="D124" t="str">
        <f t="shared" si="19"/>
        <v>Kubizňáková Jitka</v>
      </c>
      <c r="E124" s="1">
        <f t="shared" si="20"/>
        <v>0</v>
      </c>
      <c r="F124" s="1">
        <f t="shared" si="21"/>
        <v>0</v>
      </c>
      <c r="G124" s="1">
        <f t="shared" si="22"/>
        <v>0</v>
      </c>
      <c r="H124" s="1">
        <f t="shared" si="23"/>
        <v>0</v>
      </c>
      <c r="I124" s="1">
        <f t="shared" si="24"/>
        <v>0</v>
      </c>
    </row>
    <row r="125" spans="3:9" ht="12.75">
      <c r="C125" s="49">
        <v>113</v>
      </c>
      <c r="D125">
        <f t="shared" si="19"/>
        <v>0</v>
      </c>
      <c r="E125" s="1">
        <f t="shared" si="20"/>
        <v>0</v>
      </c>
      <c r="F125" s="1">
        <f t="shared" si="21"/>
        <v>0</v>
      </c>
      <c r="G125" s="1">
        <f t="shared" si="22"/>
        <v>0</v>
      </c>
      <c r="H125" s="1">
        <f t="shared" si="23"/>
        <v>0</v>
      </c>
      <c r="I125" s="1">
        <f t="shared" si="24"/>
        <v>0</v>
      </c>
    </row>
    <row r="126" spans="3:9" ht="12.75">
      <c r="C126" s="49">
        <v>115</v>
      </c>
      <c r="D126">
        <f t="shared" si="19"/>
        <v>0</v>
      </c>
      <c r="E126" s="1">
        <f t="shared" si="20"/>
        <v>0</v>
      </c>
      <c r="F126" s="1">
        <f t="shared" si="21"/>
        <v>0</v>
      </c>
      <c r="G126" s="1">
        <f t="shared" si="22"/>
        <v>0</v>
      </c>
      <c r="H126" s="1">
        <f t="shared" si="23"/>
        <v>0</v>
      </c>
      <c r="I126" s="1">
        <f t="shared" si="24"/>
        <v>0</v>
      </c>
    </row>
    <row r="127" spans="3:9" ht="12.75">
      <c r="C127" s="49">
        <v>116</v>
      </c>
      <c r="D127">
        <f t="shared" si="19"/>
        <v>0</v>
      </c>
      <c r="E127" s="1">
        <f t="shared" si="20"/>
        <v>0</v>
      </c>
      <c r="F127" s="1">
        <f t="shared" si="21"/>
        <v>0</v>
      </c>
      <c r="G127" s="1">
        <f t="shared" si="22"/>
        <v>0</v>
      </c>
      <c r="H127" s="1">
        <f t="shared" si="23"/>
        <v>0</v>
      </c>
      <c r="I127" s="1">
        <f t="shared" si="24"/>
        <v>0</v>
      </c>
    </row>
    <row r="128" spans="3:9" ht="12.75">
      <c r="C128" s="49">
        <v>117</v>
      </c>
      <c r="D128">
        <f t="shared" si="19"/>
        <v>0</v>
      </c>
      <c r="E128" s="1">
        <f t="shared" si="20"/>
        <v>0</v>
      </c>
      <c r="F128" s="1">
        <f t="shared" si="21"/>
        <v>0</v>
      </c>
      <c r="G128" s="1">
        <f t="shared" si="22"/>
        <v>0</v>
      </c>
      <c r="H128" s="1">
        <f t="shared" si="23"/>
        <v>0</v>
      </c>
      <c r="I128" s="1">
        <f t="shared" si="24"/>
        <v>0</v>
      </c>
    </row>
    <row r="129" spans="3:9" ht="12.75">
      <c r="C129" s="49">
        <v>118</v>
      </c>
      <c r="D129">
        <f t="shared" si="19"/>
        <v>0</v>
      </c>
      <c r="E129" s="1">
        <f t="shared" si="20"/>
        <v>0</v>
      </c>
      <c r="F129" s="1">
        <f t="shared" si="21"/>
        <v>0</v>
      </c>
      <c r="G129" s="1">
        <f t="shared" si="22"/>
        <v>0</v>
      </c>
      <c r="H129" s="1">
        <f t="shared" si="23"/>
        <v>0</v>
      </c>
      <c r="I129" s="1">
        <f t="shared" si="24"/>
        <v>0</v>
      </c>
    </row>
    <row r="130" spans="4:9" ht="12.75">
      <c r="D130" t="e">
        <f t="shared" si="19"/>
        <v>#N/A</v>
      </c>
      <c r="E130" s="1" t="e">
        <f t="shared" si="20"/>
        <v>#N/A</v>
      </c>
      <c r="F130" s="1" t="e">
        <f t="shared" si="21"/>
        <v>#N/A</v>
      </c>
      <c r="G130" s="1" t="e">
        <f t="shared" si="22"/>
        <v>#N/A</v>
      </c>
      <c r="H130" s="1" t="e">
        <f t="shared" si="23"/>
        <v>#N/A</v>
      </c>
      <c r="I130" s="1" t="e">
        <f t="shared" si="24"/>
        <v>#N/A</v>
      </c>
    </row>
    <row r="131" spans="4:9" ht="12.75">
      <c r="D131" t="e">
        <f t="shared" si="19"/>
        <v>#N/A</v>
      </c>
      <c r="E131" s="1" t="e">
        <f t="shared" si="20"/>
        <v>#N/A</v>
      </c>
      <c r="F131" s="1" t="e">
        <f t="shared" si="21"/>
        <v>#N/A</v>
      </c>
      <c r="G131" s="1" t="e">
        <f t="shared" si="22"/>
        <v>#N/A</v>
      </c>
      <c r="H131" s="1" t="e">
        <f t="shared" si="23"/>
        <v>#N/A</v>
      </c>
      <c r="I131" s="1" t="e">
        <f t="shared" si="24"/>
        <v>#N/A</v>
      </c>
    </row>
    <row r="132" spans="4:9" ht="12.75">
      <c r="D132" t="e">
        <f t="shared" si="19"/>
        <v>#N/A</v>
      </c>
      <c r="E132" s="1" t="e">
        <f t="shared" si="20"/>
        <v>#N/A</v>
      </c>
      <c r="F132" s="1" t="e">
        <f t="shared" si="21"/>
        <v>#N/A</v>
      </c>
      <c r="G132" s="1" t="e">
        <f t="shared" si="22"/>
        <v>#N/A</v>
      </c>
      <c r="H132" s="1" t="e">
        <f t="shared" si="23"/>
        <v>#N/A</v>
      </c>
      <c r="I132" s="1" t="e">
        <f t="shared" si="24"/>
        <v>#N/A</v>
      </c>
    </row>
    <row r="133" spans="4:9" ht="12.75">
      <c r="D133" t="e">
        <f t="shared" si="19"/>
        <v>#N/A</v>
      </c>
      <c r="E133" s="1" t="e">
        <f t="shared" si="20"/>
        <v>#N/A</v>
      </c>
      <c r="F133" s="1" t="e">
        <f t="shared" si="21"/>
        <v>#N/A</v>
      </c>
      <c r="G133" s="1" t="e">
        <f t="shared" si="22"/>
        <v>#N/A</v>
      </c>
      <c r="H133" s="1" t="e">
        <f t="shared" si="23"/>
        <v>#N/A</v>
      </c>
      <c r="I133" s="1" t="e">
        <f t="shared" si="24"/>
        <v>#N/A</v>
      </c>
    </row>
    <row r="134" spans="4:9" ht="12.75">
      <c r="D134" t="e">
        <f t="shared" si="19"/>
        <v>#N/A</v>
      </c>
      <c r="E134" s="1" t="e">
        <f t="shared" si="20"/>
        <v>#N/A</v>
      </c>
      <c r="F134" s="1" t="e">
        <f t="shared" si="21"/>
        <v>#N/A</v>
      </c>
      <c r="G134" s="1" t="e">
        <f t="shared" si="22"/>
        <v>#N/A</v>
      </c>
      <c r="H134" s="1" t="e">
        <f t="shared" si="23"/>
        <v>#N/A</v>
      </c>
      <c r="I134" s="1" t="e">
        <f t="shared" si="24"/>
        <v>#N/A</v>
      </c>
    </row>
    <row r="135" spans="4:9" ht="12.75">
      <c r="D135" t="e">
        <f t="shared" si="19"/>
        <v>#N/A</v>
      </c>
      <c r="E135" s="1" t="e">
        <f t="shared" si="20"/>
        <v>#N/A</v>
      </c>
      <c r="F135" s="1" t="e">
        <f t="shared" si="21"/>
        <v>#N/A</v>
      </c>
      <c r="G135" s="1" t="e">
        <f t="shared" si="22"/>
        <v>#N/A</v>
      </c>
      <c r="H135" s="1" t="e">
        <f t="shared" si="23"/>
        <v>#N/A</v>
      </c>
      <c r="I135" s="1" t="e">
        <f t="shared" si="24"/>
        <v>#N/A</v>
      </c>
    </row>
    <row r="136" spans="4:9" ht="12.75">
      <c r="D136" t="e">
        <f t="shared" si="19"/>
        <v>#N/A</v>
      </c>
      <c r="E136" s="1" t="e">
        <f t="shared" si="20"/>
        <v>#N/A</v>
      </c>
      <c r="F136" s="1" t="e">
        <f t="shared" si="21"/>
        <v>#N/A</v>
      </c>
      <c r="G136" s="1" t="e">
        <f t="shared" si="22"/>
        <v>#N/A</v>
      </c>
      <c r="H136" s="1" t="e">
        <f t="shared" si="23"/>
        <v>#N/A</v>
      </c>
      <c r="I136" s="1" t="e">
        <f t="shared" si="24"/>
        <v>#N/A</v>
      </c>
    </row>
    <row r="137" spans="4:9" ht="12.75">
      <c r="D137" t="e">
        <f t="shared" si="19"/>
        <v>#N/A</v>
      </c>
      <c r="E137" s="1" t="e">
        <f t="shared" si="20"/>
        <v>#N/A</v>
      </c>
      <c r="F137" s="1" t="e">
        <f t="shared" si="21"/>
        <v>#N/A</v>
      </c>
      <c r="G137" s="1" t="e">
        <f t="shared" si="22"/>
        <v>#N/A</v>
      </c>
      <c r="H137" s="1" t="e">
        <f t="shared" si="23"/>
        <v>#N/A</v>
      </c>
      <c r="I137" s="1" t="e">
        <f t="shared" si="24"/>
        <v>#N/A</v>
      </c>
    </row>
    <row r="138" spans="4:9" ht="12.75">
      <c r="D138" t="e">
        <f t="shared" si="19"/>
        <v>#N/A</v>
      </c>
      <c r="E138" s="1" t="e">
        <f t="shared" si="20"/>
        <v>#N/A</v>
      </c>
      <c r="F138" s="1" t="e">
        <f t="shared" si="21"/>
        <v>#N/A</v>
      </c>
      <c r="G138" s="1" t="e">
        <f t="shared" si="22"/>
        <v>#N/A</v>
      </c>
      <c r="H138" s="1" t="e">
        <f t="shared" si="23"/>
        <v>#N/A</v>
      </c>
      <c r="I138" s="1" t="e">
        <f t="shared" si="24"/>
        <v>#N/A</v>
      </c>
    </row>
    <row r="139" spans="4:9" ht="12.75">
      <c r="D139" t="e">
        <f t="shared" si="19"/>
        <v>#N/A</v>
      </c>
      <c r="E139" s="1" t="e">
        <f t="shared" si="20"/>
        <v>#N/A</v>
      </c>
      <c r="F139" s="1" t="e">
        <f t="shared" si="21"/>
        <v>#N/A</v>
      </c>
      <c r="G139" s="1" t="e">
        <f t="shared" si="22"/>
        <v>#N/A</v>
      </c>
      <c r="H139" s="1" t="e">
        <f t="shared" si="23"/>
        <v>#N/A</v>
      </c>
      <c r="I139" s="1" t="e">
        <f t="shared" si="24"/>
        <v>#N/A</v>
      </c>
    </row>
    <row r="140" spans="4:9" ht="12.75">
      <c r="D140" t="e">
        <f aca="true" t="shared" si="25" ref="D140:D171">VLOOKUP(C140,dv,3)</f>
        <v>#N/A</v>
      </c>
      <c r="E140" s="1" t="e">
        <f aca="true" t="shared" si="26" ref="E140:E171">VLOOKUP(C140,dv,14)</f>
        <v>#N/A</v>
      </c>
      <c r="F140" s="1" t="e">
        <f aca="true" t="shared" si="27" ref="F140:F171">VLOOKUP(C140,dv,15)</f>
        <v>#N/A</v>
      </c>
      <c r="G140" s="1" t="e">
        <f aca="true" t="shared" si="28" ref="G140:G171">VLOOKUP(C140,dv,16)</f>
        <v>#N/A</v>
      </c>
      <c r="H140" s="1" t="e">
        <f aca="true" t="shared" si="29" ref="H140:H171">VLOOKUP(C140,dv,17)</f>
        <v>#N/A</v>
      </c>
      <c r="I140" s="1" t="e">
        <f aca="true" t="shared" si="30" ref="I140:I171">VLOOKUP(C140,dv,18)</f>
        <v>#N/A</v>
      </c>
    </row>
    <row r="141" spans="4:9" ht="12.75">
      <c r="D141" t="e">
        <f t="shared" si="25"/>
        <v>#N/A</v>
      </c>
      <c r="E141" s="1" t="e">
        <f t="shared" si="26"/>
        <v>#N/A</v>
      </c>
      <c r="F141" s="1" t="e">
        <f t="shared" si="27"/>
        <v>#N/A</v>
      </c>
      <c r="G141" s="1" t="e">
        <f t="shared" si="28"/>
        <v>#N/A</v>
      </c>
      <c r="H141" s="1" t="e">
        <f t="shared" si="29"/>
        <v>#N/A</v>
      </c>
      <c r="I141" s="1" t="e">
        <f t="shared" si="30"/>
        <v>#N/A</v>
      </c>
    </row>
    <row r="142" spans="4:9" ht="12.75">
      <c r="D142" t="e">
        <f t="shared" si="25"/>
        <v>#N/A</v>
      </c>
      <c r="E142" s="1" t="e">
        <f t="shared" si="26"/>
        <v>#N/A</v>
      </c>
      <c r="F142" s="1" t="e">
        <f t="shared" si="27"/>
        <v>#N/A</v>
      </c>
      <c r="G142" s="1" t="e">
        <f t="shared" si="28"/>
        <v>#N/A</v>
      </c>
      <c r="H142" s="1" t="e">
        <f t="shared" si="29"/>
        <v>#N/A</v>
      </c>
      <c r="I142" s="1" t="e">
        <f t="shared" si="30"/>
        <v>#N/A</v>
      </c>
    </row>
    <row r="143" spans="4:9" ht="12.75">
      <c r="D143" t="e">
        <f t="shared" si="25"/>
        <v>#N/A</v>
      </c>
      <c r="E143" s="1" t="e">
        <f t="shared" si="26"/>
        <v>#N/A</v>
      </c>
      <c r="F143" s="1" t="e">
        <f t="shared" si="27"/>
        <v>#N/A</v>
      </c>
      <c r="G143" s="1" t="e">
        <f t="shared" si="28"/>
        <v>#N/A</v>
      </c>
      <c r="H143" s="1" t="e">
        <f t="shared" si="29"/>
        <v>#N/A</v>
      </c>
      <c r="I143" s="1" t="e">
        <f t="shared" si="30"/>
        <v>#N/A</v>
      </c>
    </row>
    <row r="144" spans="4:9" ht="12.75">
      <c r="D144" t="e">
        <f t="shared" si="25"/>
        <v>#N/A</v>
      </c>
      <c r="E144" s="1" t="e">
        <f t="shared" si="26"/>
        <v>#N/A</v>
      </c>
      <c r="F144" s="1" t="e">
        <f t="shared" si="27"/>
        <v>#N/A</v>
      </c>
      <c r="G144" s="1" t="e">
        <f t="shared" si="28"/>
        <v>#N/A</v>
      </c>
      <c r="H144" s="1" t="e">
        <f t="shared" si="29"/>
        <v>#N/A</v>
      </c>
      <c r="I144" s="1" t="e">
        <f t="shared" si="30"/>
        <v>#N/A</v>
      </c>
    </row>
    <row r="145" spans="4:9" ht="12.75">
      <c r="D145" t="e">
        <f t="shared" si="25"/>
        <v>#N/A</v>
      </c>
      <c r="E145" s="1" t="e">
        <f t="shared" si="26"/>
        <v>#N/A</v>
      </c>
      <c r="F145" s="1" t="e">
        <f t="shared" si="27"/>
        <v>#N/A</v>
      </c>
      <c r="G145" s="1" t="e">
        <f t="shared" si="28"/>
        <v>#N/A</v>
      </c>
      <c r="H145" s="1" t="e">
        <f t="shared" si="29"/>
        <v>#N/A</v>
      </c>
      <c r="I145" s="1" t="e">
        <f t="shared" si="30"/>
        <v>#N/A</v>
      </c>
    </row>
    <row r="146" spans="4:9" ht="12.75">
      <c r="D146" t="e">
        <f t="shared" si="25"/>
        <v>#N/A</v>
      </c>
      <c r="E146" s="1" t="e">
        <f t="shared" si="26"/>
        <v>#N/A</v>
      </c>
      <c r="F146" s="1" t="e">
        <f t="shared" si="27"/>
        <v>#N/A</v>
      </c>
      <c r="G146" s="1" t="e">
        <f t="shared" si="28"/>
        <v>#N/A</v>
      </c>
      <c r="H146" s="1" t="e">
        <f t="shared" si="29"/>
        <v>#N/A</v>
      </c>
      <c r="I146" s="1" t="e">
        <f t="shared" si="30"/>
        <v>#N/A</v>
      </c>
    </row>
    <row r="147" spans="4:9" ht="12.75">
      <c r="D147" t="e">
        <f t="shared" si="25"/>
        <v>#N/A</v>
      </c>
      <c r="E147" s="1" t="e">
        <f t="shared" si="26"/>
        <v>#N/A</v>
      </c>
      <c r="F147" s="1" t="e">
        <f t="shared" si="27"/>
        <v>#N/A</v>
      </c>
      <c r="G147" s="1" t="e">
        <f t="shared" si="28"/>
        <v>#N/A</v>
      </c>
      <c r="H147" s="1" t="e">
        <f t="shared" si="29"/>
        <v>#N/A</v>
      </c>
      <c r="I147" s="1" t="e">
        <f t="shared" si="30"/>
        <v>#N/A</v>
      </c>
    </row>
    <row r="148" spans="4:9" ht="12.75">
      <c r="D148" t="e">
        <f t="shared" si="25"/>
        <v>#N/A</v>
      </c>
      <c r="E148" s="1" t="e">
        <f t="shared" si="26"/>
        <v>#N/A</v>
      </c>
      <c r="F148" s="1" t="e">
        <f t="shared" si="27"/>
        <v>#N/A</v>
      </c>
      <c r="G148" s="1" t="e">
        <f t="shared" si="28"/>
        <v>#N/A</v>
      </c>
      <c r="H148" s="1" t="e">
        <f t="shared" si="29"/>
        <v>#N/A</v>
      </c>
      <c r="I148" s="1" t="e">
        <f t="shared" si="30"/>
        <v>#N/A</v>
      </c>
    </row>
    <row r="149" spans="4:9" ht="12.75">
      <c r="D149" t="e">
        <f t="shared" si="25"/>
        <v>#N/A</v>
      </c>
      <c r="E149" s="1" t="e">
        <f t="shared" si="26"/>
        <v>#N/A</v>
      </c>
      <c r="F149" s="1" t="e">
        <f t="shared" si="27"/>
        <v>#N/A</v>
      </c>
      <c r="G149" s="1" t="e">
        <f t="shared" si="28"/>
        <v>#N/A</v>
      </c>
      <c r="H149" s="1" t="e">
        <f t="shared" si="29"/>
        <v>#N/A</v>
      </c>
      <c r="I149" s="1" t="e">
        <f t="shared" si="30"/>
        <v>#N/A</v>
      </c>
    </row>
    <row r="150" spans="4:9" ht="12.75">
      <c r="D150" t="e">
        <f t="shared" si="25"/>
        <v>#N/A</v>
      </c>
      <c r="E150" s="1" t="e">
        <f t="shared" si="26"/>
        <v>#N/A</v>
      </c>
      <c r="F150" s="1" t="e">
        <f t="shared" si="27"/>
        <v>#N/A</v>
      </c>
      <c r="G150" s="1" t="e">
        <f t="shared" si="28"/>
        <v>#N/A</v>
      </c>
      <c r="H150" s="1" t="e">
        <f t="shared" si="29"/>
        <v>#N/A</v>
      </c>
      <c r="I150" s="1" t="e">
        <f t="shared" si="30"/>
        <v>#N/A</v>
      </c>
    </row>
    <row r="151" spans="4:9" ht="12.75">
      <c r="D151" t="e">
        <f t="shared" si="25"/>
        <v>#N/A</v>
      </c>
      <c r="E151" s="1" t="e">
        <f t="shared" si="26"/>
        <v>#N/A</v>
      </c>
      <c r="F151" s="1" t="e">
        <f t="shared" si="27"/>
        <v>#N/A</v>
      </c>
      <c r="G151" s="1" t="e">
        <f t="shared" si="28"/>
        <v>#N/A</v>
      </c>
      <c r="H151" s="1" t="e">
        <f t="shared" si="29"/>
        <v>#N/A</v>
      </c>
      <c r="I151" s="1" t="e">
        <f t="shared" si="30"/>
        <v>#N/A</v>
      </c>
    </row>
    <row r="152" spans="4:9" ht="12.75">
      <c r="D152" t="e">
        <f t="shared" si="25"/>
        <v>#N/A</v>
      </c>
      <c r="E152" s="1" t="e">
        <f t="shared" si="26"/>
        <v>#N/A</v>
      </c>
      <c r="F152" s="1" t="e">
        <f t="shared" si="27"/>
        <v>#N/A</v>
      </c>
      <c r="G152" s="1" t="e">
        <f t="shared" si="28"/>
        <v>#N/A</v>
      </c>
      <c r="H152" s="1" t="e">
        <f t="shared" si="29"/>
        <v>#N/A</v>
      </c>
      <c r="I152" s="1" t="e">
        <f t="shared" si="30"/>
        <v>#N/A</v>
      </c>
    </row>
    <row r="153" spans="4:9" ht="12.75">
      <c r="D153" t="e">
        <f t="shared" si="25"/>
        <v>#N/A</v>
      </c>
      <c r="E153" s="1" t="e">
        <f t="shared" si="26"/>
        <v>#N/A</v>
      </c>
      <c r="F153" s="1" t="e">
        <f t="shared" si="27"/>
        <v>#N/A</v>
      </c>
      <c r="G153" s="1" t="e">
        <f t="shared" si="28"/>
        <v>#N/A</v>
      </c>
      <c r="H153" s="1" t="e">
        <f t="shared" si="29"/>
        <v>#N/A</v>
      </c>
      <c r="I153" s="1" t="e">
        <f t="shared" si="30"/>
        <v>#N/A</v>
      </c>
    </row>
    <row r="154" spans="4:9" ht="12.75">
      <c r="D154" t="e">
        <f t="shared" si="25"/>
        <v>#N/A</v>
      </c>
      <c r="E154" s="1" t="e">
        <f t="shared" si="26"/>
        <v>#N/A</v>
      </c>
      <c r="F154" s="1" t="e">
        <f t="shared" si="27"/>
        <v>#N/A</v>
      </c>
      <c r="G154" s="1" t="e">
        <f t="shared" si="28"/>
        <v>#N/A</v>
      </c>
      <c r="H154" s="1" t="e">
        <f t="shared" si="29"/>
        <v>#N/A</v>
      </c>
      <c r="I154" s="1" t="e">
        <f t="shared" si="30"/>
        <v>#N/A</v>
      </c>
    </row>
    <row r="155" spans="4:9" ht="12.75">
      <c r="D155" t="e">
        <f t="shared" si="25"/>
        <v>#N/A</v>
      </c>
      <c r="E155" s="1" t="e">
        <f t="shared" si="26"/>
        <v>#N/A</v>
      </c>
      <c r="F155" s="1" t="e">
        <f t="shared" si="27"/>
        <v>#N/A</v>
      </c>
      <c r="G155" s="1" t="e">
        <f t="shared" si="28"/>
        <v>#N/A</v>
      </c>
      <c r="H155" s="1" t="e">
        <f t="shared" si="29"/>
        <v>#N/A</v>
      </c>
      <c r="I155" s="1" t="e">
        <f t="shared" si="30"/>
        <v>#N/A</v>
      </c>
    </row>
    <row r="156" spans="4:9" ht="12.75">
      <c r="D156" t="e">
        <f t="shared" si="25"/>
        <v>#N/A</v>
      </c>
      <c r="E156" s="1" t="e">
        <f t="shared" si="26"/>
        <v>#N/A</v>
      </c>
      <c r="F156" s="1" t="e">
        <f t="shared" si="27"/>
        <v>#N/A</v>
      </c>
      <c r="G156" s="1" t="e">
        <f t="shared" si="28"/>
        <v>#N/A</v>
      </c>
      <c r="H156" s="1" t="e">
        <f t="shared" si="29"/>
        <v>#N/A</v>
      </c>
      <c r="I156" s="1" t="e">
        <f t="shared" si="30"/>
        <v>#N/A</v>
      </c>
    </row>
    <row r="157" spans="4:9" ht="12.75">
      <c r="D157" t="e">
        <f t="shared" si="25"/>
        <v>#N/A</v>
      </c>
      <c r="E157" s="1" t="e">
        <f t="shared" si="26"/>
        <v>#N/A</v>
      </c>
      <c r="F157" s="1" t="e">
        <f t="shared" si="27"/>
        <v>#N/A</v>
      </c>
      <c r="G157" s="1" t="e">
        <f t="shared" si="28"/>
        <v>#N/A</v>
      </c>
      <c r="H157" s="1" t="e">
        <f t="shared" si="29"/>
        <v>#N/A</v>
      </c>
      <c r="I157" s="1" t="e">
        <f t="shared" si="30"/>
        <v>#N/A</v>
      </c>
    </row>
    <row r="158" spans="4:9" ht="12.75">
      <c r="D158" t="e">
        <f t="shared" si="25"/>
        <v>#N/A</v>
      </c>
      <c r="E158" s="1" t="e">
        <f t="shared" si="26"/>
        <v>#N/A</v>
      </c>
      <c r="F158" s="1" t="e">
        <f t="shared" si="27"/>
        <v>#N/A</v>
      </c>
      <c r="G158" s="1" t="e">
        <f t="shared" si="28"/>
        <v>#N/A</v>
      </c>
      <c r="H158" s="1" t="e">
        <f t="shared" si="29"/>
        <v>#N/A</v>
      </c>
      <c r="I158" s="1" t="e">
        <f t="shared" si="30"/>
        <v>#N/A</v>
      </c>
    </row>
    <row r="159" spans="4:9" ht="12.75">
      <c r="D159" t="e">
        <f t="shared" si="25"/>
        <v>#N/A</v>
      </c>
      <c r="E159" s="1" t="e">
        <f t="shared" si="26"/>
        <v>#N/A</v>
      </c>
      <c r="F159" s="1" t="e">
        <f t="shared" si="27"/>
        <v>#N/A</v>
      </c>
      <c r="G159" s="1" t="e">
        <f t="shared" si="28"/>
        <v>#N/A</v>
      </c>
      <c r="H159" s="1" t="e">
        <f t="shared" si="29"/>
        <v>#N/A</v>
      </c>
      <c r="I159" s="1" t="e">
        <f t="shared" si="30"/>
        <v>#N/A</v>
      </c>
    </row>
    <row r="160" spans="4:9" ht="12.75">
      <c r="D160" t="e">
        <f t="shared" si="25"/>
        <v>#N/A</v>
      </c>
      <c r="E160" s="1" t="e">
        <f t="shared" si="26"/>
        <v>#N/A</v>
      </c>
      <c r="F160" s="1" t="e">
        <f t="shared" si="27"/>
        <v>#N/A</v>
      </c>
      <c r="G160" s="1" t="e">
        <f t="shared" si="28"/>
        <v>#N/A</v>
      </c>
      <c r="H160" s="1" t="e">
        <f t="shared" si="29"/>
        <v>#N/A</v>
      </c>
      <c r="I160" s="1" t="e">
        <f t="shared" si="30"/>
        <v>#N/A</v>
      </c>
    </row>
    <row r="161" spans="4:9" ht="12.75">
      <c r="D161" t="e">
        <f t="shared" si="25"/>
        <v>#N/A</v>
      </c>
      <c r="E161" s="1" t="e">
        <f t="shared" si="26"/>
        <v>#N/A</v>
      </c>
      <c r="F161" s="1" t="e">
        <f t="shared" si="27"/>
        <v>#N/A</v>
      </c>
      <c r="G161" s="1" t="e">
        <f t="shared" si="28"/>
        <v>#N/A</v>
      </c>
      <c r="H161" s="1" t="e">
        <f t="shared" si="29"/>
        <v>#N/A</v>
      </c>
      <c r="I161" s="1" t="e">
        <f t="shared" si="30"/>
        <v>#N/A</v>
      </c>
    </row>
    <row r="162" spans="4:9" ht="12.75">
      <c r="D162" t="e">
        <f t="shared" si="25"/>
        <v>#N/A</v>
      </c>
      <c r="E162" s="1" t="e">
        <f t="shared" si="26"/>
        <v>#N/A</v>
      </c>
      <c r="F162" s="1" t="e">
        <f t="shared" si="27"/>
        <v>#N/A</v>
      </c>
      <c r="G162" s="1" t="e">
        <f t="shared" si="28"/>
        <v>#N/A</v>
      </c>
      <c r="H162" s="1" t="e">
        <f t="shared" si="29"/>
        <v>#N/A</v>
      </c>
      <c r="I162" s="1" t="e">
        <f t="shared" si="30"/>
        <v>#N/A</v>
      </c>
    </row>
    <row r="163" spans="4:9" ht="12.75">
      <c r="D163" t="e">
        <f t="shared" si="25"/>
        <v>#N/A</v>
      </c>
      <c r="E163" s="1" t="e">
        <f t="shared" si="26"/>
        <v>#N/A</v>
      </c>
      <c r="F163" s="1" t="e">
        <f t="shared" si="27"/>
        <v>#N/A</v>
      </c>
      <c r="G163" s="1" t="e">
        <f t="shared" si="28"/>
        <v>#N/A</v>
      </c>
      <c r="H163" s="1" t="e">
        <f t="shared" si="29"/>
        <v>#N/A</v>
      </c>
      <c r="I163" s="1" t="e">
        <f t="shared" si="30"/>
        <v>#N/A</v>
      </c>
    </row>
    <row r="164" spans="4:9" ht="12.75">
      <c r="D164" t="e">
        <f t="shared" si="25"/>
        <v>#N/A</v>
      </c>
      <c r="E164" s="1" t="e">
        <f t="shared" si="26"/>
        <v>#N/A</v>
      </c>
      <c r="F164" s="1" t="e">
        <f t="shared" si="27"/>
        <v>#N/A</v>
      </c>
      <c r="G164" s="1" t="e">
        <f t="shared" si="28"/>
        <v>#N/A</v>
      </c>
      <c r="H164" s="1" t="e">
        <f t="shared" si="29"/>
        <v>#N/A</v>
      </c>
      <c r="I164" s="1" t="e">
        <f t="shared" si="30"/>
        <v>#N/A</v>
      </c>
    </row>
    <row r="165" spans="4:9" ht="12.75">
      <c r="D165" t="e">
        <f t="shared" si="25"/>
        <v>#N/A</v>
      </c>
      <c r="E165" s="1" t="e">
        <f t="shared" si="26"/>
        <v>#N/A</v>
      </c>
      <c r="F165" s="1" t="e">
        <f t="shared" si="27"/>
        <v>#N/A</v>
      </c>
      <c r="G165" s="1" t="e">
        <f t="shared" si="28"/>
        <v>#N/A</v>
      </c>
      <c r="H165" s="1" t="e">
        <f t="shared" si="29"/>
        <v>#N/A</v>
      </c>
      <c r="I165" s="1" t="e">
        <f t="shared" si="30"/>
        <v>#N/A</v>
      </c>
    </row>
    <row r="166" spans="4:9" ht="12.75">
      <c r="D166" t="e">
        <f t="shared" si="25"/>
        <v>#N/A</v>
      </c>
      <c r="E166" s="1" t="e">
        <f t="shared" si="26"/>
        <v>#N/A</v>
      </c>
      <c r="F166" s="1" t="e">
        <f t="shared" si="27"/>
        <v>#N/A</v>
      </c>
      <c r="G166" s="1" t="e">
        <f t="shared" si="28"/>
        <v>#N/A</v>
      </c>
      <c r="H166" s="1" t="e">
        <f t="shared" si="29"/>
        <v>#N/A</v>
      </c>
      <c r="I166" s="1" t="e">
        <f t="shared" si="30"/>
        <v>#N/A</v>
      </c>
    </row>
    <row r="167" spans="4:9" ht="12.75">
      <c r="D167" t="e">
        <f t="shared" si="25"/>
        <v>#N/A</v>
      </c>
      <c r="E167" s="1" t="e">
        <f t="shared" si="26"/>
        <v>#N/A</v>
      </c>
      <c r="F167" s="1" t="e">
        <f t="shared" si="27"/>
        <v>#N/A</v>
      </c>
      <c r="G167" s="1" t="e">
        <f t="shared" si="28"/>
        <v>#N/A</v>
      </c>
      <c r="H167" s="1" t="e">
        <f t="shared" si="29"/>
        <v>#N/A</v>
      </c>
      <c r="I167" s="1" t="e">
        <f t="shared" si="30"/>
        <v>#N/A</v>
      </c>
    </row>
    <row r="168" spans="4:9" ht="12.75">
      <c r="D168" t="e">
        <f t="shared" si="25"/>
        <v>#N/A</v>
      </c>
      <c r="E168" s="1" t="e">
        <f t="shared" si="26"/>
        <v>#N/A</v>
      </c>
      <c r="F168" s="1" t="e">
        <f t="shared" si="27"/>
        <v>#N/A</v>
      </c>
      <c r="G168" s="1" t="e">
        <f t="shared" si="28"/>
        <v>#N/A</v>
      </c>
      <c r="H168" s="1" t="e">
        <f t="shared" si="29"/>
        <v>#N/A</v>
      </c>
      <c r="I168" s="1" t="e">
        <f t="shared" si="30"/>
        <v>#N/A</v>
      </c>
    </row>
    <row r="169" spans="4:9" ht="12.75">
      <c r="D169" t="e">
        <f t="shared" si="25"/>
        <v>#N/A</v>
      </c>
      <c r="E169" s="1" t="e">
        <f t="shared" si="26"/>
        <v>#N/A</v>
      </c>
      <c r="F169" s="1" t="e">
        <f t="shared" si="27"/>
        <v>#N/A</v>
      </c>
      <c r="G169" s="1" t="e">
        <f t="shared" si="28"/>
        <v>#N/A</v>
      </c>
      <c r="H169" s="1" t="e">
        <f t="shared" si="29"/>
        <v>#N/A</v>
      </c>
      <c r="I169" s="1" t="e">
        <f t="shared" si="30"/>
        <v>#N/A</v>
      </c>
    </row>
    <row r="170" spans="4:9" ht="12.75">
      <c r="D170" t="e">
        <f t="shared" si="25"/>
        <v>#N/A</v>
      </c>
      <c r="E170" s="1" t="e">
        <f t="shared" si="26"/>
        <v>#N/A</v>
      </c>
      <c r="F170" s="1" t="e">
        <f t="shared" si="27"/>
        <v>#N/A</v>
      </c>
      <c r="G170" s="1" t="e">
        <f t="shared" si="28"/>
        <v>#N/A</v>
      </c>
      <c r="H170" s="1" t="e">
        <f t="shared" si="29"/>
        <v>#N/A</v>
      </c>
      <c r="I170" s="1" t="e">
        <f t="shared" si="30"/>
        <v>#N/A</v>
      </c>
    </row>
    <row r="171" spans="4:9" ht="12.75">
      <c r="D171" t="e">
        <f t="shared" si="25"/>
        <v>#N/A</v>
      </c>
      <c r="E171" s="1" t="e">
        <f t="shared" si="26"/>
        <v>#N/A</v>
      </c>
      <c r="F171" s="1" t="e">
        <f t="shared" si="27"/>
        <v>#N/A</v>
      </c>
      <c r="G171" s="1" t="e">
        <f t="shared" si="28"/>
        <v>#N/A</v>
      </c>
      <c r="H171" s="1" t="e">
        <f t="shared" si="29"/>
        <v>#N/A</v>
      </c>
      <c r="I171" s="1" t="e">
        <f t="shared" si="30"/>
        <v>#N/A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2009-05-17T10:35:38Z</cp:lastPrinted>
  <dcterms:created xsi:type="dcterms:W3CDTF">1997-01-24T11:07:25Z</dcterms:created>
  <dcterms:modified xsi:type="dcterms:W3CDTF">2009-05-17T10:59:04Z</dcterms:modified>
  <cp:category/>
  <cp:version/>
  <cp:contentType/>
  <cp:contentStatus/>
</cp:coreProperties>
</file>